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Trustee Student Org Support\"/>
    </mc:Choice>
  </mc:AlternateContent>
  <xr:revisionPtr revIDLastSave="91" documentId="13_ncr:1_{CE87242C-176D-4508-8B91-D1A4362EBE0C}" xr6:coauthVersionLast="47" xr6:coauthVersionMax="47" xr10:uidLastSave="{1BDD208A-FE40-4B81-AE50-6AB487B5F424}"/>
  <bookViews>
    <workbookView xWindow="-14415" yWindow="-16320" windowWidth="29040" windowHeight="15840" tabRatio="860" firstSheet="1" xr2:uid="{00000000-000D-0000-FFFF-FFFF00000000}"/>
  </bookViews>
  <sheets>
    <sheet name="Initial Operating Budget" sheetId="39" r:id="rId1"/>
    <sheet name="TSOS Fee Revenue Projections" sheetId="31" r:id="rId2"/>
    <sheet name="Budget Projection Form (4)" sheetId="26" state="hidden" r:id="rId3"/>
    <sheet name="Budget Projection Form (2)" sheetId="23" state="hidden" r:id="rId4"/>
    <sheet name="Budget Projection Form (3)" sheetId="24" state="hidden" r:id="rId5"/>
    <sheet name="Chart of Accounts- Income" sheetId="36" r:id="rId6"/>
    <sheet name="Chart of Accounts- Expenses" sheetId="37" r:id="rId7"/>
  </sheets>
  <definedNames>
    <definedName name="_xlnm.Print_Area" localSheetId="6">'Chart of Accounts- Expenses'!$A$1:$E$53</definedName>
    <definedName name="_xlnm.Print_Area" localSheetId="5">'Chart of Accounts- Income'!$A$1:$E$40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39" l="1"/>
  <c r="C28" i="39"/>
  <c r="C69" i="39" s="1"/>
  <c r="X87" i="24"/>
  <c r="U87" i="24"/>
  <c r="R87" i="24"/>
  <c r="O87" i="24"/>
  <c r="L87" i="24"/>
  <c r="I87" i="24"/>
  <c r="X86" i="24"/>
  <c r="U86" i="24"/>
  <c r="R86" i="24"/>
  <c r="O86" i="24"/>
  <c r="X85" i="24"/>
  <c r="U85" i="24"/>
  <c r="R85" i="24"/>
  <c r="O85" i="24"/>
  <c r="L85" i="24"/>
  <c r="I85" i="24"/>
  <c r="X84" i="24"/>
  <c r="U84" i="24"/>
  <c r="R84" i="24"/>
  <c r="O84" i="24"/>
  <c r="L84" i="24"/>
  <c r="I84" i="24"/>
  <c r="X83" i="24"/>
  <c r="U83" i="24"/>
  <c r="R83" i="24"/>
  <c r="O83" i="24"/>
  <c r="L83" i="24"/>
  <c r="I83" i="24"/>
  <c r="X82" i="24"/>
  <c r="U82" i="24"/>
  <c r="R82" i="24"/>
  <c r="O82" i="24"/>
  <c r="L82" i="24"/>
  <c r="I82" i="24"/>
  <c r="X36" i="24"/>
  <c r="U36" i="24"/>
  <c r="R36" i="24"/>
  <c r="O36" i="24"/>
  <c r="L36" i="24"/>
  <c r="I36" i="24"/>
  <c r="M91" i="23"/>
  <c r="L91" i="23"/>
  <c r="K91" i="23"/>
  <c r="J91" i="23"/>
  <c r="I91" i="23"/>
  <c r="H91" i="23"/>
  <c r="M90" i="23"/>
  <c r="L90" i="23"/>
  <c r="K90" i="23"/>
  <c r="J90" i="23"/>
  <c r="M89" i="23"/>
  <c r="L89" i="23"/>
  <c r="K89" i="23"/>
  <c r="J89" i="23"/>
  <c r="I89" i="23"/>
  <c r="H89" i="23"/>
  <c r="M88" i="23"/>
  <c r="L88" i="23"/>
  <c r="K88" i="23"/>
  <c r="J88" i="23"/>
  <c r="I88" i="23"/>
  <c r="H88" i="23"/>
  <c r="M87" i="23"/>
  <c r="L87" i="23"/>
  <c r="K87" i="23"/>
  <c r="J87" i="23"/>
  <c r="I87" i="23"/>
  <c r="H87" i="23"/>
  <c r="M84" i="23"/>
  <c r="L84" i="23"/>
  <c r="K84" i="23"/>
  <c r="J84" i="23"/>
  <c r="I84" i="23"/>
  <c r="H84" i="23"/>
  <c r="M66" i="23"/>
  <c r="L66" i="23"/>
  <c r="K66" i="23"/>
  <c r="J66" i="23"/>
  <c r="I66" i="23"/>
  <c r="H66" i="23"/>
  <c r="M61" i="23"/>
  <c r="L61" i="23"/>
  <c r="K61" i="23"/>
  <c r="J61" i="23"/>
  <c r="I61" i="23"/>
  <c r="H61" i="23"/>
  <c r="M57" i="23"/>
  <c r="L57" i="23"/>
  <c r="K57" i="23"/>
  <c r="J57" i="23"/>
  <c r="I57" i="23"/>
  <c r="H57" i="23"/>
  <c r="M51" i="23"/>
  <c r="L51" i="23"/>
  <c r="K51" i="23"/>
  <c r="J51" i="23"/>
  <c r="I51" i="23"/>
  <c r="H51" i="23"/>
  <c r="M47" i="23"/>
  <c r="L47" i="23"/>
  <c r="K47" i="23"/>
  <c r="J47" i="23"/>
  <c r="I47" i="23"/>
  <c r="H47" i="23"/>
  <c r="M37" i="23"/>
  <c r="L37" i="23"/>
  <c r="K37" i="23"/>
  <c r="J37" i="23"/>
  <c r="I37" i="23"/>
  <c r="H37" i="23"/>
  <c r="M23" i="23"/>
  <c r="L23" i="23"/>
  <c r="K23" i="23"/>
  <c r="J23" i="23"/>
  <c r="I23" i="23"/>
  <c r="H23" i="23"/>
  <c r="M13" i="23"/>
  <c r="L13" i="23"/>
  <c r="K13" i="23"/>
  <c r="J13" i="23"/>
  <c r="I13" i="23"/>
  <c r="H13" i="23"/>
  <c r="S88" i="26"/>
  <c r="Q88" i="26"/>
  <c r="O88" i="26"/>
  <c r="M88" i="26"/>
  <c r="K88" i="26"/>
  <c r="I88" i="26"/>
  <c r="S87" i="26"/>
  <c r="Q87" i="26"/>
  <c r="O87" i="26"/>
  <c r="M87" i="26"/>
  <c r="S86" i="26"/>
  <c r="Q86" i="26"/>
  <c r="O86" i="26"/>
  <c r="M86" i="26"/>
  <c r="K86" i="26"/>
  <c r="I86" i="26"/>
  <c r="S85" i="26"/>
  <c r="Q85" i="26"/>
  <c r="O85" i="26"/>
  <c r="M85" i="26"/>
  <c r="K85" i="26"/>
  <c r="I85" i="26"/>
  <c r="S84" i="26"/>
  <c r="Q84" i="26"/>
  <c r="O84" i="26"/>
  <c r="M84" i="26"/>
  <c r="K84" i="26"/>
  <c r="I84" i="26"/>
  <c r="S83" i="26"/>
  <c r="Q83" i="26"/>
  <c r="O83" i="26"/>
  <c r="M83" i="26"/>
  <c r="K83" i="26"/>
  <c r="I83" i="26"/>
  <c r="S65" i="26"/>
  <c r="Q65" i="26"/>
  <c r="O65" i="26"/>
  <c r="M65" i="26"/>
  <c r="K65" i="26"/>
  <c r="I65" i="26"/>
  <c r="S60" i="26"/>
  <c r="Q60" i="26"/>
  <c r="O60" i="26"/>
  <c r="M60" i="26"/>
  <c r="K60" i="26"/>
  <c r="I60" i="26"/>
  <c r="S56" i="26"/>
  <c r="Q56" i="26"/>
  <c r="O56" i="26"/>
  <c r="M56" i="26"/>
  <c r="K56" i="26"/>
  <c r="I56" i="26"/>
  <c r="S50" i="26"/>
  <c r="Q50" i="26"/>
  <c r="O50" i="26"/>
  <c r="M50" i="26"/>
  <c r="K50" i="26"/>
  <c r="I50" i="26"/>
  <c r="S46" i="26"/>
  <c r="Q46" i="26"/>
  <c r="O46" i="26"/>
  <c r="M46" i="26"/>
  <c r="K46" i="26"/>
  <c r="I46" i="26"/>
  <c r="S37" i="26"/>
  <c r="Q37" i="26"/>
  <c r="O37" i="26"/>
  <c r="M37" i="26"/>
  <c r="K37" i="26"/>
  <c r="I37" i="26"/>
  <c r="S23" i="26"/>
  <c r="Q23" i="26"/>
  <c r="O23" i="26"/>
  <c r="M23" i="26"/>
  <c r="K23" i="26"/>
  <c r="I23" i="26"/>
  <c r="S13" i="26"/>
  <c r="Q13" i="26"/>
  <c r="O13" i="26"/>
  <c r="M13" i="26"/>
  <c r="K13" i="26"/>
  <c r="I13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tc={2FF30374-D234-4708-839E-A9368C153F88}</author>
  </authors>
  <commentList>
    <comment ref="B67" authorId="0" shapeId="0" xr:uid="{2FF30374-D234-4708-839E-A9368C153F88}">
      <text>
        <t>[Threaded comment]
Your version of Excel allows you to read this threaded comment; however, any edits to it will get removed if the file is opened in a newer version of Excel. Learn more: https://go.microsoft.com/fwlink/?linkid=870924
Comment:
    USG/GSS Only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cnp06001</author>
  </authors>
  <commentList>
    <comment ref="C5" authorId="0" shapeId="0" xr:uid="{00000000-0006-0000-0400-000001000000}">
      <text>
        <r>
          <rPr>
            <b/>
            <sz val="12"/>
            <color indexed="81"/>
            <rFont val="Times New Roman"/>
            <family val="1"/>
          </rPr>
          <t>Enter Organization Name</t>
        </r>
      </text>
    </comment>
    <comment ref="C7" authorId="0" shapeId="0" xr:uid="{00000000-0006-0000-0400-000002000000}">
      <text>
        <r>
          <rPr>
            <b/>
            <sz val="12"/>
            <color indexed="81"/>
            <rFont val="Times New Roman"/>
            <family val="1"/>
          </rPr>
          <t>Enter Contact Person's Name</t>
        </r>
      </text>
    </comment>
    <comment ref="C9" authorId="0" shapeId="0" xr:uid="{00000000-0006-0000-0400-000003000000}">
      <text>
        <r>
          <rPr>
            <b/>
            <sz val="12"/>
            <color indexed="81"/>
            <rFont val="Times New Roman"/>
            <family val="1"/>
          </rPr>
          <t>Enter Contact Person's Phone Number</t>
        </r>
      </text>
    </comment>
    <comment ref="I87" authorId="0" shapeId="0" xr:uid="{00000000-0006-0000-0400-000004000000}">
      <text>
        <r>
          <rPr>
            <b/>
            <sz val="12"/>
            <color indexed="81"/>
            <rFont val="Times New Roman"/>
            <family val="1"/>
          </rPr>
          <t>Enter fiscal year beginning balance manually</t>
        </r>
      </text>
    </comment>
    <comment ref="K87" authorId="0" shapeId="0" xr:uid="{00000000-0006-0000-0400-000005000000}">
      <text>
        <r>
          <rPr>
            <b/>
            <sz val="12"/>
            <color indexed="81"/>
            <rFont val="Times New Roman"/>
            <family val="1"/>
          </rPr>
          <t>Enter amount manually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cnp06001</author>
  </authors>
  <commentList>
    <comment ref="E5" authorId="0" shapeId="0" xr:uid="{00000000-0006-0000-0500-000001000000}">
      <text>
        <r>
          <rPr>
            <b/>
            <sz val="12"/>
            <color indexed="81"/>
            <rFont val="Times New Roman"/>
            <family val="1"/>
          </rPr>
          <t>Enter Organization Name</t>
        </r>
      </text>
    </comment>
    <comment ref="E7" authorId="0" shapeId="0" xr:uid="{00000000-0006-0000-0500-000002000000}">
      <text>
        <r>
          <rPr>
            <b/>
            <sz val="12"/>
            <color indexed="81"/>
            <rFont val="Times New Roman"/>
            <family val="1"/>
          </rPr>
          <t>Enter Contact Person's Name</t>
        </r>
      </text>
    </comment>
    <comment ref="E9" authorId="0" shapeId="0" xr:uid="{00000000-0006-0000-0500-000003000000}">
      <text>
        <r>
          <rPr>
            <b/>
            <sz val="12"/>
            <color indexed="81"/>
            <rFont val="Times New Roman"/>
            <family val="1"/>
          </rPr>
          <t>Enter Contact Person's Phone Number</t>
        </r>
      </text>
    </comment>
    <comment ref="H90" authorId="0" shapeId="0" xr:uid="{00000000-0006-0000-0500-000004000000}">
      <text>
        <r>
          <rPr>
            <b/>
            <sz val="12"/>
            <color indexed="81"/>
            <rFont val="Times New Roman"/>
            <family val="1"/>
          </rPr>
          <t>Enter fiscal year beginning balance manually</t>
        </r>
      </text>
    </comment>
    <comment ref="I90" authorId="0" shapeId="0" xr:uid="{00000000-0006-0000-0500-000005000000}">
      <text>
        <r>
          <rPr>
            <b/>
            <sz val="12"/>
            <color indexed="81"/>
            <rFont val="Times New Roman"/>
            <family val="1"/>
          </rPr>
          <t>Enter amount manually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cnp06001</author>
  </authors>
  <commentList>
    <comment ref="C5" authorId="0" shapeId="0" xr:uid="{00000000-0006-0000-0600-000001000000}">
      <text>
        <r>
          <rPr>
            <b/>
            <sz val="12"/>
            <color indexed="81"/>
            <rFont val="Times New Roman"/>
            <family val="1"/>
          </rPr>
          <t>Enter Organization Name</t>
        </r>
      </text>
    </comment>
    <comment ref="C7" authorId="0" shapeId="0" xr:uid="{00000000-0006-0000-0600-000002000000}">
      <text>
        <r>
          <rPr>
            <b/>
            <sz val="12"/>
            <color indexed="81"/>
            <rFont val="Times New Roman"/>
            <family val="1"/>
          </rPr>
          <t>Enter Contact Person's Name</t>
        </r>
      </text>
    </comment>
    <comment ref="C9" authorId="0" shapeId="0" xr:uid="{00000000-0006-0000-0600-000003000000}">
      <text>
        <r>
          <rPr>
            <b/>
            <sz val="12"/>
            <color indexed="81"/>
            <rFont val="Times New Roman"/>
            <family val="1"/>
          </rPr>
          <t>Enter Contact Person's Phone Number</t>
        </r>
      </text>
    </comment>
    <comment ref="I86" authorId="0" shapeId="0" xr:uid="{00000000-0006-0000-0600-000004000000}">
      <text>
        <r>
          <rPr>
            <b/>
            <sz val="12"/>
            <color indexed="81"/>
            <rFont val="Times New Roman"/>
            <family val="1"/>
          </rPr>
          <t>Enter fiscal year beginning balance manually</t>
        </r>
      </text>
    </comment>
    <comment ref="L86" authorId="0" shapeId="0" xr:uid="{00000000-0006-0000-0600-000005000000}">
      <text>
        <r>
          <rPr>
            <b/>
            <sz val="12"/>
            <color indexed="81"/>
            <rFont val="Times New Roman"/>
            <family val="1"/>
          </rPr>
          <t>Enter amount manually</t>
        </r>
      </text>
    </comment>
  </commentList>
</comments>
</file>

<file path=xl/sharedStrings.xml><?xml version="1.0" encoding="utf-8"?>
<sst xmlns="http://schemas.openxmlformats.org/spreadsheetml/2006/main" count="676" uniqueCount="305">
  <si>
    <t>Organization</t>
  </si>
  <si>
    <t>Date of Vote</t>
  </si>
  <si>
    <t>Code</t>
  </si>
  <si>
    <t>Description</t>
  </si>
  <si>
    <t>FY27 Initial Operating Budget</t>
  </si>
  <si>
    <t>General Donations</t>
  </si>
  <si>
    <t>Foundation Donations</t>
  </si>
  <si>
    <t>Benefit Fundraiser Donations</t>
  </si>
  <si>
    <t>Dues</t>
  </si>
  <si>
    <t>Advertising</t>
  </si>
  <si>
    <t>Awards and Prizes</t>
  </si>
  <si>
    <t>Vendor Commissions</t>
  </si>
  <si>
    <t>Contractual Services</t>
  </si>
  <si>
    <t>Co-Sponsorship</t>
  </si>
  <si>
    <t>Admissions Sales</t>
  </si>
  <si>
    <t>Food Sales</t>
  </si>
  <si>
    <t>Merchandise Sales</t>
  </si>
  <si>
    <t>Participation Sales</t>
  </si>
  <si>
    <t>Services Sales</t>
  </si>
  <si>
    <t>Registration/Entry Fees</t>
  </si>
  <si>
    <t>Rental</t>
  </si>
  <si>
    <t>Travel</t>
  </si>
  <si>
    <t>Penalties and Fines</t>
  </si>
  <si>
    <t>Miscellaneous Revenue</t>
  </si>
  <si>
    <t>Change Fund Returns</t>
  </si>
  <si>
    <t>Business Taxes</t>
  </si>
  <si>
    <t>Interest</t>
  </si>
  <si>
    <t>Student Fees</t>
  </si>
  <si>
    <t>Total Revenues</t>
  </si>
  <si>
    <t>Donations</t>
  </si>
  <si>
    <t>Gifts</t>
  </si>
  <si>
    <t>Photocopying</t>
  </si>
  <si>
    <t>Postage</t>
  </si>
  <si>
    <t>Printing</t>
  </si>
  <si>
    <t>Promotional Items</t>
  </si>
  <si>
    <t>Refreshments - Organization</t>
  </si>
  <si>
    <t>Refreshments - Events/Programs</t>
  </si>
  <si>
    <t>Subscriptions</t>
  </si>
  <si>
    <t>Supplies - Organization</t>
  </si>
  <si>
    <t>Supplies - Events/Programs</t>
  </si>
  <si>
    <t>Telephone</t>
  </si>
  <si>
    <t>Contractual Services - Organization</t>
  </si>
  <si>
    <t>Contractual Services - Events/Programs</t>
  </si>
  <si>
    <t>Co-Sponsorships</t>
  </si>
  <si>
    <t>Cost of Food Sold</t>
  </si>
  <si>
    <t>Cost of Merchandise Sold</t>
  </si>
  <si>
    <t>Cost of Participation</t>
  </si>
  <si>
    <t>Cost of Services Sold</t>
  </si>
  <si>
    <t>Registration Fees</t>
  </si>
  <si>
    <t>Entry Fees</t>
  </si>
  <si>
    <t>Equipment/Durable Goods</t>
  </si>
  <si>
    <t>Equipment - Capital</t>
  </si>
  <si>
    <t>Insurance</t>
  </si>
  <si>
    <t>Repairs and Maintenance</t>
  </si>
  <si>
    <t>Utilities</t>
  </si>
  <si>
    <t>Miscellaneous Expenses</t>
  </si>
  <si>
    <t>Change Funds</t>
  </si>
  <si>
    <t>Wages - Student</t>
  </si>
  <si>
    <t>Wages - Non-Student</t>
  </si>
  <si>
    <t>Wage Taxes - Non-Student</t>
  </si>
  <si>
    <t>TIER II FUNDING</t>
  </si>
  <si>
    <t>Total Expenditures</t>
  </si>
  <si>
    <t>Revenues-Expenditures = Change in Fund Balance</t>
  </si>
  <si>
    <t>Conservative Student Fee Revenue Projections</t>
  </si>
  <si>
    <t>*Note, these projections reflect current fee amounts for FY27.</t>
  </si>
  <si>
    <t>CAMPUS</t>
  </si>
  <si>
    <t>POPULATION</t>
  </si>
  <si>
    <t>REVENUE PROJECTIONS</t>
  </si>
  <si>
    <t>FY27</t>
  </si>
  <si>
    <t>Storrs</t>
  </si>
  <si>
    <t>Graduate</t>
  </si>
  <si>
    <t>Graduate Student Senate</t>
  </si>
  <si>
    <t>Undergraduate</t>
  </si>
  <si>
    <t>Daily Campus</t>
  </si>
  <si>
    <t>Nutmeg Yearbook</t>
  </si>
  <si>
    <t>UCTV</t>
  </si>
  <si>
    <t>USG</t>
  </si>
  <si>
    <t>WHUS</t>
  </si>
  <si>
    <t>University of Connecticut</t>
  </si>
  <si>
    <t xml:space="preserve">Student Activity and Service Fee Advisory Committee </t>
  </si>
  <si>
    <r>
      <t xml:space="preserve">Activity Fee </t>
    </r>
    <r>
      <rPr>
        <b/>
        <u/>
        <sz val="16"/>
        <color indexed="8"/>
        <rFont val="Times New Roman"/>
        <family val="1"/>
      </rPr>
      <t>Budget Update &amp; Projection Form</t>
    </r>
    <r>
      <rPr>
        <b/>
        <sz val="16"/>
        <color indexed="8"/>
        <rFont val="Times New Roman"/>
        <family val="1"/>
      </rPr>
      <t xml:space="preserve"> - Fiscal Year 2017-2020      </t>
    </r>
  </si>
  <si>
    <t>Organization:</t>
  </si>
  <si>
    <t>Contact Person:</t>
  </si>
  <si>
    <t>Phone:</t>
  </si>
  <si>
    <t>Sub code</t>
  </si>
  <si>
    <t>FY17 Actual</t>
  </si>
  <si>
    <t>FY18 Original</t>
  </si>
  <si>
    <t>FY18 Updated</t>
  </si>
  <si>
    <t>FY19 Original</t>
  </si>
  <si>
    <t>FY19 Updated</t>
  </si>
  <si>
    <t>FY20 Projected</t>
  </si>
  <si>
    <t>Amount</t>
  </si>
  <si>
    <t>Revenues:</t>
  </si>
  <si>
    <t>Sales Revenue</t>
  </si>
  <si>
    <t>Business Taxes (Tier III/Univ.)</t>
  </si>
  <si>
    <t>Interest (Univ.)</t>
  </si>
  <si>
    <t>Student Fees (Tier III/Univ.)</t>
  </si>
  <si>
    <t>Total Revenues:</t>
  </si>
  <si>
    <t>Expenditures:</t>
  </si>
  <si>
    <t>Refreshments</t>
  </si>
  <si>
    <t>Events/Programs</t>
  </si>
  <si>
    <t>Supplies</t>
  </si>
  <si>
    <t>Sales Expense</t>
  </si>
  <si>
    <t>Wages - Student (Tier III)</t>
  </si>
  <si>
    <t>Wages - Non-Student (Tier III)</t>
  </si>
  <si>
    <t>Wage Taxes - Student (Tier III)</t>
  </si>
  <si>
    <t>Wage Taxes - Non-Student (Tier III)</t>
  </si>
  <si>
    <t>Total Expenditures:</t>
  </si>
  <si>
    <t>Revenues Less Expenditures:</t>
  </si>
  <si>
    <t>Use of Surplus:</t>
  </si>
  <si>
    <t>Total (Must be equal to or greater than zero.):</t>
  </si>
  <si>
    <t>Fund Balance At Beginning Of Year:</t>
  </si>
  <si>
    <t>Fund Balance At Year End:</t>
  </si>
  <si>
    <t>Total (Can not be a negative number):</t>
  </si>
  <si>
    <t xml:space="preserve">        Organization:</t>
  </si>
  <si>
    <t xml:space="preserve">        Contact Person:</t>
  </si>
  <si>
    <t xml:space="preserve">        Phone:</t>
  </si>
  <si>
    <t>FY18 UPDATED</t>
  </si>
  <si>
    <t>FY19 UPDATED</t>
  </si>
  <si>
    <t>FY20 PROJECTED</t>
  </si>
  <si>
    <t>$</t>
  </si>
  <si>
    <t>University of Connecticut -- Student Activities Business Services -- Student Organizations Fund</t>
  </si>
  <si>
    <t>INCOME -- CHART OF ACCOUNTS</t>
  </si>
  <si>
    <t>(Revised 7/1/22)</t>
  </si>
  <si>
    <t>No.</t>
  </si>
  <si>
    <t>Account Name</t>
  </si>
  <si>
    <t>Definitions</t>
  </si>
  <si>
    <t>Notes or Examples</t>
  </si>
  <si>
    <t>DONATIONS REVENUE</t>
  </si>
  <si>
    <t>General Donations Revenue</t>
  </si>
  <si>
    <t>Revenue from donations made directly to your org and for the benefit of your org where donor does not need tax receipt</t>
  </si>
  <si>
    <t>Your org receives a general donation</t>
  </si>
  <si>
    <t>Foundation Donations Revenue</t>
  </si>
  <si>
    <t>Revenue from donations made to the Foundation for the benefit of your org where donor is eligible to receive tax receipt</t>
  </si>
  <si>
    <t>A check to your org from the Foundation</t>
  </si>
  <si>
    <t>Benefit Fundraiser Donations Revenue</t>
  </si>
  <si>
    <t>Revenue from funds raised by your org for the benefit of others which will be dispersed to a charitable organization</t>
  </si>
  <si>
    <t>Dues Revenue</t>
  </si>
  <si>
    <t>Revenue from dues received by your org from your members or an allocation from your national</t>
  </si>
  <si>
    <t xml:space="preserve">Membership/initiation fees or membership cards or national allocations </t>
  </si>
  <si>
    <t>Revenue for photocopying only of original material provided by the organization, not printing</t>
  </si>
  <si>
    <t>Copies of a flyer your member made at Staples or Document Production</t>
  </si>
  <si>
    <t>Postage/Shipping</t>
  </si>
  <si>
    <t>Revenue from postage/shipping collected from merchandise sales (not for member reimbursement of postage/shipping)</t>
  </si>
  <si>
    <t>Org sells merchandise that will be shipped to customer</t>
  </si>
  <si>
    <t>REFRESHMENTS</t>
  </si>
  <si>
    <t>Revenue for refreshments restricted to members of an org for a regular org meeting or workshop</t>
  </si>
  <si>
    <t>Food, beverages, candy, meals, ice cream, soda, water, pizza, catering for an org meeting</t>
  </si>
  <si>
    <t>Revenue for refreshments specifically for an org event or program often including people outside of the org</t>
  </si>
  <si>
    <t>Food, beverages, candy, meals, ice cream, soda, water, pizza, catering for an event</t>
  </si>
  <si>
    <t>SUPPLIES &amp; MATERIALS</t>
  </si>
  <si>
    <t>Revenue for supplies/materials, including tax/shipping for general use; anticipated to be used up within a year, not appropriate for inventory</t>
  </si>
  <si>
    <t>Paper, pens, folders, cleaning supplies, custodial items, paper goods, plastic cutlery</t>
  </si>
  <si>
    <t>Revenue for supplies/materials, including tax/shipping for a specific event or program; anticipated to be used up within a year, not appropriate for inventory</t>
  </si>
  <si>
    <t>Decorations, paper plates and cups, plastic cutlery for a special event or program</t>
  </si>
  <si>
    <t>Advertising Revenue</t>
  </si>
  <si>
    <t>Revenue received by your organization in exchange for an advertising service</t>
  </si>
  <si>
    <t>Advertising in a newspaper, magazine, radio, yearbook or program</t>
  </si>
  <si>
    <t>Awards and Prizes Revenue</t>
  </si>
  <si>
    <t>Revenue from recognition for achievement</t>
  </si>
  <si>
    <t>Your org wins a contest with a monetary prize</t>
  </si>
  <si>
    <t>Vendor Commissions Revenue</t>
  </si>
  <si>
    <t>Revenue received from a vendor for a commission of their sales for the benefit of your org</t>
  </si>
  <si>
    <t>Fundraising activity with Mooyah's, Moe's or Panda Express</t>
  </si>
  <si>
    <t>Contractual Services Revenue</t>
  </si>
  <si>
    <t>Revenue for a service provided to the organization in general or for an event/program, by a person or vendor by agreement</t>
  </si>
  <si>
    <t>Refunds from custodial services, web hosting, equipment maintenance, DJ, band, referees, police, security, honorariums, speaker, or service contracts for an event or program for the organization in general</t>
  </si>
  <si>
    <t>Co-Sponsorships Revenue</t>
  </si>
  <si>
    <t>Revenue received from another org or entity for an event or program</t>
  </si>
  <si>
    <t>SALES REVENUE</t>
  </si>
  <si>
    <t>Admissions Revenue</t>
  </si>
  <si>
    <t>Revenue for entry into program or event</t>
  </si>
  <si>
    <t>Ticket sales</t>
  </si>
  <si>
    <t>Food Revenue</t>
  </si>
  <si>
    <t>Revenue for refreshments sold</t>
  </si>
  <si>
    <t>Your org sells candy grams, baked goods, donuts, bottled water, etc.</t>
  </si>
  <si>
    <t>Merchandise Revenue</t>
  </si>
  <si>
    <t>Revenue for items or merchandise sold</t>
  </si>
  <si>
    <t>Your org sells apparel, posters, jewelry, CDs, flowers, reusable water bottles, discount cards, etc.</t>
  </si>
  <si>
    <t>Participation Revenue</t>
  </si>
  <si>
    <t>Revenue for participation in an activity</t>
  </si>
  <si>
    <t>Your org charges a fee to participate in a bowling event (not admission)</t>
  </si>
  <si>
    <t>Services Revenue</t>
  </si>
  <si>
    <t xml:space="preserve">Revenue for services rendered </t>
  </si>
  <si>
    <t>Your org charges for dog washes, henna application, service auctions, etc.</t>
  </si>
  <si>
    <t>Registration/Entry  Fees Revenue</t>
  </si>
  <si>
    <t>Revenue received to register the group or individual members</t>
  </si>
  <si>
    <t>Your org accepts payment for registration to a conference, sporting event, convention, competition, clinic, leadership training &amp; development</t>
  </si>
  <si>
    <t>Rental Revenue</t>
  </si>
  <si>
    <t>Revenue received for rental</t>
  </si>
  <si>
    <t>Your org rents a piece of equipment to another</t>
  </si>
  <si>
    <t>Travel Revenue</t>
  </si>
  <si>
    <t>Revenue received to offset the cost of travel</t>
  </si>
  <si>
    <t>Your org accepts payment toward airfare, gas/tolls, bus, taxi, hotel</t>
  </si>
  <si>
    <t>Penalties and Fines Revenue</t>
  </si>
  <si>
    <t>Revenue received due to a penalty or fine</t>
  </si>
  <si>
    <t>Your org charges or penalizes a member for paying late</t>
  </si>
  <si>
    <t>Revenue received in the rare occasion that it can't be categorized elsewhere</t>
  </si>
  <si>
    <t>Prior Year Revenue</t>
  </si>
  <si>
    <r>
      <t xml:space="preserve">Revenue received from a previous fiscal year </t>
    </r>
    <r>
      <rPr>
        <b/>
        <i/>
        <sz val="11"/>
        <color theme="1"/>
        <rFont val="Calibri"/>
        <family val="2"/>
        <scheme val="minor"/>
      </rPr>
      <t>(Not for Tier III)</t>
    </r>
  </si>
  <si>
    <t>A vendor commission was lost in the mail and received after July 1</t>
  </si>
  <si>
    <t>Revenue returned from previously created change fund disbursement</t>
  </si>
  <si>
    <t>your org generated sales or held an event, program or fundraiser</t>
  </si>
  <si>
    <t>Tier III / University Only</t>
  </si>
  <si>
    <t>Business Taxes Revenue (Tier III/Univ.)</t>
  </si>
  <si>
    <r>
      <t xml:space="preserve">Revenue received by the University or Tier III Org </t>
    </r>
    <r>
      <rPr>
        <b/>
        <i/>
        <u/>
        <sz val="11"/>
        <color theme="1"/>
        <rFont val="Calibri"/>
        <family val="2"/>
        <scheme val="minor"/>
      </rPr>
      <t>only</t>
    </r>
    <r>
      <rPr>
        <sz val="10"/>
        <rFont val="Arial"/>
        <family val="2"/>
      </rPr>
      <t xml:space="preserve"> for business tax collection</t>
    </r>
  </si>
  <si>
    <t>Sales tax</t>
  </si>
  <si>
    <t>Interest Revenue (Univ.)</t>
  </si>
  <si>
    <r>
      <t xml:space="preserve">Revenue received by the University </t>
    </r>
    <r>
      <rPr>
        <b/>
        <i/>
        <u/>
        <sz val="11"/>
        <color theme="1"/>
        <rFont val="Calibri"/>
        <family val="2"/>
        <scheme val="minor"/>
      </rPr>
      <t>only</t>
    </r>
    <r>
      <rPr>
        <sz val="10"/>
        <rFont val="Arial"/>
        <family val="2"/>
      </rPr>
      <t xml:space="preserve"> for interest on investment</t>
    </r>
  </si>
  <si>
    <t>Interest allocated on account balance</t>
  </si>
  <si>
    <t>Student Fees Revenue (Tier III/Univ.)</t>
  </si>
  <si>
    <r>
      <t xml:space="preserve">Revenue received by the University or Tier III Org </t>
    </r>
    <r>
      <rPr>
        <b/>
        <i/>
        <u/>
        <sz val="11"/>
        <color theme="1"/>
        <rFont val="Calibri"/>
        <family val="2"/>
        <scheme val="minor"/>
      </rPr>
      <t>only</t>
    </r>
    <r>
      <rPr>
        <sz val="10"/>
        <rFont val="Arial"/>
        <family val="2"/>
      </rPr>
      <t xml:space="preserve"> for Student Fees</t>
    </r>
  </si>
  <si>
    <t xml:space="preserve">Student fees allocated </t>
  </si>
  <si>
    <t>EXPENSES -- CHART OF ACCOUNTS</t>
  </si>
  <si>
    <t>Payment of funds raised by your org for the benefit of others, charity or philanthropic cause</t>
  </si>
  <si>
    <t>Payment to Red Cross for monies raised for their benefit</t>
  </si>
  <si>
    <t>Payment by your organization for membership</t>
  </si>
  <si>
    <t>National Organization or refunding a member</t>
  </si>
  <si>
    <t xml:space="preserve">Payment to purchase something for a member where the member was not charged and there was no winner </t>
  </si>
  <si>
    <t xml:space="preserve">Flowers, gift card, apparel or graduation stoles </t>
  </si>
  <si>
    <r>
      <t xml:space="preserve">Payment for photocopying only of original material provided by the organization, </t>
    </r>
    <r>
      <rPr>
        <b/>
        <i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printing (see below)</t>
    </r>
  </si>
  <si>
    <t>Payment for outgoing postage or shipping, shipping from the organization to others</t>
  </si>
  <si>
    <t>Stamps, UPS, FedEx, DHL for shipping from your organization to others</t>
  </si>
  <si>
    <r>
      <t xml:space="preserve">Payment for production of original printed material, </t>
    </r>
    <r>
      <rPr>
        <b/>
        <i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photocopying (see above)</t>
    </r>
  </si>
  <si>
    <t>Professional brochures, magazines, posters, business cards or letterhead</t>
  </si>
  <si>
    <t>Payment for general public giveaways of branded materials that are not for advertising or resale and includes tax and shipping to the organization</t>
  </si>
  <si>
    <t>Branded t-shirts, water bottles, lanyards or stickers to give away to people outside the org</t>
  </si>
  <si>
    <t>Payment for refreshments restricted to members of an org for a regular org meeting or workshop</t>
  </si>
  <si>
    <t>Payment for refreshments specifically for an org event or program often including people outside of the org</t>
  </si>
  <si>
    <t>Payment for material received, or access to material for a specific amount of time</t>
  </si>
  <si>
    <t>Magazines, periodicals, newspapers, online accounts which includes access to software for a specific term</t>
  </si>
  <si>
    <t>Payment for supplies/materials, including tax/shipping for general use; anticipated to be used up within a year, not appropriate for inventory</t>
  </si>
  <si>
    <t>Payment for supplies/materials, including tax/shipping for a specific event or program; anticipated to be used up within a year, not appropriate for inventory</t>
  </si>
  <si>
    <t>Payment for any kind of telecommunications</t>
  </si>
  <si>
    <t>Telephone, cell phone, long distance and fax charges</t>
  </si>
  <si>
    <t>Payment for an advertising or marketing services</t>
  </si>
  <si>
    <t>Newspaper, magazine, radio, bus, yearbook, table tents or program advertising</t>
  </si>
  <si>
    <t>Payment for an award or prize where a winner results from a drawing or selection process</t>
  </si>
  <si>
    <t xml:space="preserve">Scholarships, door prizes, gift cards, trophies </t>
  </si>
  <si>
    <t>CONTRACTUAL SERVICES</t>
  </si>
  <si>
    <t>Payment for a service provided to the organization in general, by a person or vendor by agreement</t>
  </si>
  <si>
    <t>Custodial services, web hosting, equipment maintenance for the organization in general</t>
  </si>
  <si>
    <t>Events</t>
  </si>
  <si>
    <t>Payment for a service provided to the organization for an  event/program, by a person or vendor by agreement</t>
  </si>
  <si>
    <t>DJ, band, referees, police, security, honorariums, speaker, service contracts for an event or program</t>
  </si>
  <si>
    <t>Payment to another org for an event or program you do together</t>
  </si>
  <si>
    <t>Your org and another org agree to split the cost of an event and your org pays your share to the other org</t>
  </si>
  <si>
    <t>SALES EXPENSE</t>
  </si>
  <si>
    <t>Payment for refreshments sold including tax and shipping to the org</t>
  </si>
  <si>
    <t>Bottled water, candy, donuts, cookies, brownies, cupcakes</t>
  </si>
  <si>
    <r>
      <t xml:space="preserve">Payment for items or merchandise sold including tax and shipping </t>
    </r>
    <r>
      <rPr>
        <b/>
        <i/>
        <sz val="11"/>
        <color theme="1"/>
        <rFont val="Calibri"/>
        <family val="2"/>
        <scheme val="minor"/>
      </rPr>
      <t>to</t>
    </r>
    <r>
      <rPr>
        <sz val="10"/>
        <rFont val="Arial"/>
        <family val="2"/>
      </rPr>
      <t xml:space="preserve"> the org</t>
    </r>
  </si>
  <si>
    <t>Clothes, t-shirts, buttons, stickers, flowers, CDs, jewelry, posters</t>
  </si>
  <si>
    <t>Payment for participation for which the group is charging</t>
  </si>
  <si>
    <t xml:space="preserve"> Non-contractual program expenses: bowling, movie tickets</t>
  </si>
  <si>
    <t>Payment for services rendered for which the group is charging</t>
  </si>
  <si>
    <t>Car wash, dog wash, service auction, henna, clean-up and set-up</t>
  </si>
  <si>
    <t>REGISTRATION/ENTRY FEES</t>
  </si>
  <si>
    <t>Payment to register the group or individual members</t>
  </si>
  <si>
    <t>Conference, sporting event, convention, competition, clinic, leadership training &amp; development</t>
  </si>
  <si>
    <t>Payment for group or individual entry fee where no payment was collected from org member</t>
  </si>
  <si>
    <t>Admission to a museum, movie theater, bowling alley</t>
  </si>
  <si>
    <t xml:space="preserve">Payment for rental for org </t>
  </si>
  <si>
    <t>Equipment, facilities, halls</t>
  </si>
  <si>
    <t>Payment for travel of group or members</t>
  </si>
  <si>
    <t>Airfare, taxi, parking, gas, tolls, mileage, hotels, trip meal reimbursements, bus rentals, internet expense while travelling</t>
  </si>
  <si>
    <r>
      <t xml:space="preserve">Payment for items each </t>
    </r>
    <r>
      <rPr>
        <b/>
        <i/>
        <sz val="11"/>
        <color theme="1"/>
        <rFont val="Calibri"/>
        <family val="2"/>
        <scheme val="minor"/>
      </rPr>
      <t>under</t>
    </r>
    <r>
      <rPr>
        <sz val="10"/>
        <rFont val="Arial"/>
        <family val="2"/>
      </rPr>
      <t xml:space="preserve"> $1,000 whose life expectancy exceeds a year, must include in </t>
    </r>
    <r>
      <rPr>
        <b/>
        <i/>
        <sz val="11"/>
        <color theme="1"/>
        <rFont val="Calibri"/>
        <family val="2"/>
        <scheme val="minor"/>
      </rPr>
      <t>controllable</t>
    </r>
    <r>
      <rPr>
        <sz val="10"/>
        <rFont val="Arial"/>
        <family val="2"/>
      </rPr>
      <t xml:space="preserve"> inventory</t>
    </r>
  </si>
  <si>
    <t>Physical software CD, electronics, banners</t>
  </si>
  <si>
    <t>Equipment -- Capital</t>
  </si>
  <si>
    <r>
      <t xml:space="preserve">Payment for items each </t>
    </r>
    <r>
      <rPr>
        <b/>
        <i/>
        <sz val="11"/>
        <color theme="1"/>
        <rFont val="Calibri"/>
        <family val="2"/>
        <scheme val="minor"/>
      </rPr>
      <t>over</t>
    </r>
    <r>
      <rPr>
        <sz val="10"/>
        <rFont val="Arial"/>
        <family val="2"/>
      </rPr>
      <t xml:space="preserve"> $1,000 whose life expectancy exceeds a year, must include in </t>
    </r>
    <r>
      <rPr>
        <b/>
        <i/>
        <sz val="11"/>
        <color theme="1"/>
        <rFont val="Calibri"/>
        <family val="2"/>
        <scheme val="minor"/>
      </rPr>
      <t>reportable</t>
    </r>
    <r>
      <rPr>
        <sz val="10"/>
        <rFont val="Arial"/>
        <family val="2"/>
      </rPr>
      <t xml:space="preserve"> inventory</t>
    </r>
  </si>
  <si>
    <t>Physical software CD, electronics, furniture</t>
  </si>
  <si>
    <t>Payment for insurance coverage</t>
  </si>
  <si>
    <t>Coverage for building, tower, vehicle, events liability</t>
  </si>
  <si>
    <r>
      <t xml:space="preserve">Payment for repairs and maintenance </t>
    </r>
    <r>
      <rPr>
        <b/>
        <i/>
        <sz val="11"/>
        <color theme="1"/>
        <rFont val="Calibri"/>
        <family val="2"/>
        <scheme val="minor"/>
      </rPr>
      <t>only</t>
    </r>
    <r>
      <rPr>
        <sz val="10"/>
        <rFont val="Arial"/>
        <family val="2"/>
      </rPr>
      <t xml:space="preserve"> for fixed assets</t>
    </r>
  </si>
  <si>
    <t>Building roof, plumbing, electrical</t>
  </si>
  <si>
    <t>Payment for standard building utilities</t>
  </si>
  <si>
    <t>Natural gas, electricity, cable, satellite</t>
  </si>
  <si>
    <t>Payment for a penalty or fine</t>
  </si>
  <si>
    <t>Late charge, penalty, fine, interest</t>
  </si>
  <si>
    <t>Miscellaneous</t>
  </si>
  <si>
    <t>Payment made in the rare occasion that it can't be categorized elsewhere</t>
  </si>
  <si>
    <t>Prior Year Expenses</t>
  </si>
  <si>
    <t>Payment paid for a different fiscal year (not for Tier III)</t>
  </si>
  <si>
    <t>Your group pays in advance for a conference early in the next year or pays an invoice from a previous year's event</t>
  </si>
  <si>
    <t>Payment to your account in order to have start-up funds in an event cash box</t>
  </si>
  <si>
    <t>Cash for change for any kind of sales</t>
  </si>
  <si>
    <t>Debit Card Advances</t>
  </si>
  <si>
    <t>Payment to your account in order to have a Debit Card</t>
  </si>
  <si>
    <t>Travel advance, online merchandise purchases, online National dues payment</t>
  </si>
  <si>
    <r>
      <t xml:space="preserve">Payment made by the University or Tier III Org </t>
    </r>
    <r>
      <rPr>
        <b/>
        <i/>
        <u/>
        <sz val="11"/>
        <color theme="1"/>
        <rFont val="Calibri"/>
        <family val="2"/>
        <scheme val="minor"/>
      </rPr>
      <t>only</t>
    </r>
    <r>
      <rPr>
        <sz val="10"/>
        <rFont val="Arial"/>
        <family val="2"/>
      </rPr>
      <t xml:space="preserve"> for business tax</t>
    </r>
  </si>
  <si>
    <t>Performance tax, sales tax, unrelated business income tax</t>
    <phoneticPr fontId="6" type="noConversion"/>
  </si>
  <si>
    <t>Credit Card/Bank Fees (Tier III/Univ.)</t>
  </si>
  <si>
    <t>Payment for fees charged</t>
  </si>
  <si>
    <t>University charges</t>
  </si>
  <si>
    <t>Wages -- Student (Tier III)</t>
  </si>
  <si>
    <r>
      <t xml:space="preserve">Student wages paid by Tier III Org </t>
    </r>
    <r>
      <rPr>
        <b/>
        <i/>
        <u/>
        <sz val="11"/>
        <color theme="1"/>
        <rFont val="Calibri"/>
        <family val="2"/>
        <scheme val="minor"/>
      </rPr>
      <t>only</t>
    </r>
  </si>
  <si>
    <t>Hourly wage paid to your student employees</t>
    <phoneticPr fontId="6" type="noConversion"/>
  </si>
  <si>
    <t>Wages -- Non-Student (Tier III)</t>
  </si>
  <si>
    <r>
      <rPr>
        <sz val="10"/>
        <rFont val="Arial"/>
        <family val="2"/>
      </rPr>
      <t>Non-s</t>
    </r>
    <r>
      <rPr>
        <sz val="10"/>
        <rFont val="Arial"/>
        <family val="2"/>
      </rPr>
      <t xml:space="preserve">tudent wages paid by Tier III Org </t>
    </r>
    <r>
      <rPr>
        <b/>
        <i/>
        <u/>
        <sz val="11"/>
        <color theme="1"/>
        <rFont val="Calibri"/>
        <family val="2"/>
        <scheme val="minor"/>
      </rPr>
      <t>only</t>
    </r>
  </si>
  <si>
    <t>Hourly wage or salary paid to your non-student employees</t>
    <phoneticPr fontId="6" type="noConversion"/>
  </si>
  <si>
    <t>Wage Taxes -- Student (Tier III)</t>
  </si>
  <si>
    <r>
      <t xml:space="preserve">Student wage taxes paid by Tier III Org </t>
    </r>
    <r>
      <rPr>
        <b/>
        <i/>
        <sz val="11"/>
        <color theme="1"/>
        <rFont val="Calibri"/>
        <family val="2"/>
        <scheme val="minor"/>
      </rPr>
      <t>only</t>
    </r>
    <r>
      <rPr>
        <sz val="10"/>
        <rFont val="Arial"/>
        <family val="2"/>
      </rPr>
      <t xml:space="preserve">                                                                                            (KFS Obj. Codes 5640 &amp; 5675)</t>
    </r>
  </si>
  <si>
    <t>Fringe Benefits:  Wage taxes and Workers Comp paid for your student employees</t>
  </si>
  <si>
    <t>Wage Taxes -- Non-Student (Tier III)</t>
  </si>
  <si>
    <r>
      <t xml:space="preserve">Non-student wage taxes paid by Tier III Org </t>
    </r>
    <r>
      <rPr>
        <b/>
        <i/>
        <sz val="11"/>
        <color theme="1"/>
        <rFont val="Calibri"/>
        <family val="2"/>
        <scheme val="minor"/>
      </rPr>
      <t xml:space="preserve">only                                               </t>
    </r>
    <r>
      <rPr>
        <sz val="10"/>
        <rFont val="Arial"/>
        <family val="2"/>
      </rPr>
      <t xml:space="preserve">  (KFS Obj. Codes 5612, 5631 &amp; 5725)</t>
    </r>
  </si>
  <si>
    <t>Fringe Benefits:  Wage Taxes, Workers Comp and Benefits paid for your non-student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</si>
</sst>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.00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u/>
      <sz val="16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Arial"/>
      <family val="2"/>
    </font>
    <font>
      <b/>
      <sz val="16"/>
      <color indexed="8"/>
      <name val="Times New Roman"/>
      <family val="1"/>
    </font>
    <font>
      <b/>
      <sz val="12"/>
      <color indexed="8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18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indexed="8"/>
      <name val="Times New Roman"/>
      <family val="1"/>
    </font>
    <font>
      <i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6"/>
      <color indexed="8"/>
      <name val="Times New Roman"/>
      <family val="1"/>
    </font>
    <font>
      <sz val="16"/>
      <name val="Arial"/>
      <family val="2"/>
    </font>
    <font>
      <i/>
      <sz val="16"/>
      <color indexed="8"/>
      <name val="Times New Roman"/>
      <family val="1"/>
    </font>
    <font>
      <b/>
      <i/>
      <sz val="16"/>
      <color indexed="8"/>
      <name val="Times New Roman"/>
      <family val="1"/>
    </font>
    <font>
      <i/>
      <sz val="16"/>
      <name val="Arial"/>
      <family val="2"/>
    </font>
    <font>
      <sz val="22"/>
      <color indexed="8"/>
      <name val="Times New Roman"/>
      <family val="1"/>
    </font>
    <font>
      <sz val="10"/>
      <name val="Arial"/>
      <family val="2"/>
    </font>
    <font>
      <sz val="12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8"/>
      <color indexed="8"/>
      <name val="Times New Roman"/>
      <family val="1"/>
    </font>
    <font>
      <sz val="20"/>
      <color indexed="8"/>
      <name val="Times New Roman"/>
      <family val="1"/>
    </font>
    <font>
      <sz val="24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5" fillId="0" borderId="0" xfId="0" applyFont="1"/>
    <xf numFmtId="38" fontId="5" fillId="0" borderId="0" xfId="0" applyNumberFormat="1" applyFont="1"/>
    <xf numFmtId="0" fontId="5" fillId="0" borderId="0" xfId="0" applyFont="1" applyAlignment="1">
      <alignment horizontal="right"/>
    </xf>
    <xf numFmtId="38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2" xfId="0" applyFont="1" applyBorder="1"/>
    <xf numFmtId="0" fontId="11" fillId="0" borderId="0" xfId="0" applyFont="1"/>
    <xf numFmtId="0" fontId="1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/>
    <xf numFmtId="38" fontId="8" fillId="0" borderId="3" xfId="0" applyNumberFormat="1" applyFont="1" applyBorder="1"/>
    <xf numFmtId="38" fontId="8" fillId="0" borderId="4" xfId="0" applyNumberFormat="1" applyFont="1" applyBorder="1"/>
    <xf numFmtId="0" fontId="8" fillId="0" borderId="0" xfId="0" applyFont="1" applyAlignment="1">
      <alignment horizontal="right"/>
    </xf>
    <xf numFmtId="38" fontId="8" fillId="0" borderId="1" xfId="0" applyNumberFormat="1" applyFont="1" applyBorder="1" applyProtection="1">
      <protection locked="0"/>
    </xf>
    <xf numFmtId="38" fontId="8" fillId="0" borderId="0" xfId="0" applyNumberFormat="1" applyFont="1"/>
    <xf numFmtId="38" fontId="8" fillId="0" borderId="5" xfId="0" applyNumberFormat="1" applyFont="1" applyBorder="1"/>
    <xf numFmtId="38" fontId="8" fillId="3" borderId="5" xfId="0" applyNumberFormat="1" applyFont="1" applyFill="1" applyBorder="1" applyProtection="1">
      <protection locked="0"/>
    </xf>
    <xf numFmtId="0" fontId="9" fillId="0" borderId="12" xfId="0" applyFont="1" applyBorder="1"/>
    <xf numFmtId="0" fontId="20" fillId="0" borderId="13" xfId="0" applyFont="1" applyBorder="1" applyAlignment="1">
      <alignment horizontal="center"/>
    </xf>
    <xf numFmtId="0" fontId="9" fillId="0" borderId="15" xfId="0" applyFont="1" applyBorder="1"/>
    <xf numFmtId="0" fontId="14" fillId="0" borderId="15" xfId="0" applyFont="1" applyBorder="1" applyAlignment="1">
      <alignment horizontal="right"/>
    </xf>
    <xf numFmtId="0" fontId="8" fillId="5" borderId="0" xfId="0" applyFont="1" applyFill="1" applyAlignment="1">
      <alignment horizontal="right"/>
    </xf>
    <xf numFmtId="0" fontId="7" fillId="0" borderId="15" xfId="0" applyFont="1" applyBorder="1"/>
    <xf numFmtId="0" fontId="11" fillId="0" borderId="15" xfId="0" applyFont="1" applyBorder="1"/>
    <xf numFmtId="0" fontId="5" fillId="0" borderId="15" xfId="0" applyFont="1" applyBorder="1"/>
    <xf numFmtId="0" fontId="5" fillId="5" borderId="0" xfId="0" applyFont="1" applyFill="1" applyAlignment="1">
      <alignment horizontal="right"/>
    </xf>
    <xf numFmtId="0" fontId="11" fillId="0" borderId="17" xfId="0" applyFont="1" applyBorder="1"/>
    <xf numFmtId="0" fontId="8" fillId="0" borderId="18" xfId="0" applyFont="1" applyBorder="1"/>
    <xf numFmtId="0" fontId="8" fillId="5" borderId="18" xfId="0" applyFont="1" applyFill="1" applyBorder="1" applyAlignment="1">
      <alignment horizontal="right"/>
    </xf>
    <xf numFmtId="0" fontId="9" fillId="5" borderId="16" xfId="0" applyFont="1" applyFill="1" applyBorder="1"/>
    <xf numFmtId="0" fontId="0" fillId="5" borderId="16" xfId="0" applyFill="1" applyBorder="1"/>
    <xf numFmtId="0" fontId="9" fillId="5" borderId="20" xfId="0" applyFont="1" applyFill="1" applyBorder="1"/>
    <xf numFmtId="0" fontId="10" fillId="5" borderId="13" xfId="0" applyFont="1" applyFill="1" applyBorder="1" applyAlignment="1">
      <alignment horizontal="centerContinuous"/>
    </xf>
    <xf numFmtId="0" fontId="20" fillId="5" borderId="13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0" fillId="5" borderId="0" xfId="0" applyFont="1" applyFill="1" applyAlignment="1">
      <alignment horizontal="centerContinuous"/>
    </xf>
    <xf numFmtId="0" fontId="20" fillId="5" borderId="0" xfId="0" applyFont="1" applyFill="1" applyAlignment="1">
      <alignment horizontal="center"/>
    </xf>
    <xf numFmtId="0" fontId="20" fillId="5" borderId="0" xfId="0" applyFont="1" applyFill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9" fillId="5" borderId="14" xfId="0" applyFont="1" applyFill="1" applyBorder="1"/>
    <xf numFmtId="0" fontId="4" fillId="0" borderId="0" xfId="0" applyFont="1" applyAlignment="1" applyProtection="1">
      <alignment horizontal="left" wrapText="1"/>
      <protection locked="0"/>
    </xf>
    <xf numFmtId="0" fontId="11" fillId="0" borderId="24" xfId="0" applyFont="1" applyBorder="1"/>
    <xf numFmtId="0" fontId="0" fillId="0" borderId="30" xfId="0" applyBorder="1"/>
    <xf numFmtId="0" fontId="0" fillId="0" borderId="5" xfId="0" applyBorder="1"/>
    <xf numFmtId="0" fontId="0" fillId="0" borderId="29" xfId="0" applyBorder="1"/>
    <xf numFmtId="0" fontId="9" fillId="6" borderId="21" xfId="0" applyFont="1" applyFill="1" applyBorder="1"/>
    <xf numFmtId="0" fontId="7" fillId="6" borderId="22" xfId="0" applyFont="1" applyFill="1" applyBorder="1"/>
    <xf numFmtId="0" fontId="8" fillId="6" borderId="22" xfId="0" applyFont="1" applyFill="1" applyBorder="1"/>
    <xf numFmtId="0" fontId="20" fillId="6" borderId="22" xfId="0" applyFont="1" applyFill="1" applyBorder="1" applyAlignment="1">
      <alignment horizontal="center"/>
    </xf>
    <xf numFmtId="0" fontId="20" fillId="6" borderId="23" xfId="0" applyFont="1" applyFill="1" applyBorder="1" applyAlignment="1">
      <alignment horizontal="center"/>
    </xf>
    <xf numFmtId="0" fontId="9" fillId="7" borderId="31" xfId="0" applyFont="1" applyFill="1" applyBorder="1"/>
    <xf numFmtId="0" fontId="21" fillId="7" borderId="1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11" fillId="0" borderId="33" xfId="0" applyFont="1" applyBorder="1" applyAlignment="1">
      <alignment horizontal="right"/>
    </xf>
    <xf numFmtId="0" fontId="11" fillId="5" borderId="24" xfId="0" applyFont="1" applyFill="1" applyBorder="1"/>
    <xf numFmtId="0" fontId="11" fillId="5" borderId="0" xfId="0" applyFont="1" applyFill="1"/>
    <xf numFmtId="0" fontId="8" fillId="5" borderId="0" xfId="0" applyFont="1" applyFill="1"/>
    <xf numFmtId="0" fontId="11" fillId="5" borderId="0" xfId="0" applyFont="1" applyFill="1" applyAlignment="1">
      <alignment horizontal="right"/>
    </xf>
    <xf numFmtId="0" fontId="8" fillId="0" borderId="11" xfId="0" applyFont="1" applyBorder="1"/>
    <xf numFmtId="0" fontId="7" fillId="0" borderId="37" xfId="0" applyFont="1" applyBorder="1"/>
    <xf numFmtId="0" fontId="14" fillId="0" borderId="37" xfId="0" applyFont="1" applyBorder="1" applyAlignment="1">
      <alignment horizontal="right"/>
    </xf>
    <xf numFmtId="0" fontId="11" fillId="0" borderId="34" xfId="0" applyFont="1" applyBorder="1"/>
    <xf numFmtId="0" fontId="11" fillId="0" borderId="33" xfId="0" applyFont="1" applyBorder="1"/>
    <xf numFmtId="0" fontId="8" fillId="0" borderId="33" xfId="0" applyFont="1" applyBorder="1"/>
    <xf numFmtId="0" fontId="5" fillId="5" borderId="37" xfId="0" applyFont="1" applyFill="1" applyBorder="1"/>
    <xf numFmtId="0" fontId="5" fillId="5" borderId="2" xfId="0" applyFont="1" applyFill="1" applyBorder="1"/>
    <xf numFmtId="0" fontId="5" fillId="5" borderId="11" xfId="0" applyFont="1" applyFill="1" applyBorder="1"/>
    <xf numFmtId="38" fontId="5" fillId="5" borderId="0" xfId="0" applyNumberFormat="1" applyFont="1" applyFill="1" applyAlignment="1">
      <alignment horizontal="center"/>
    </xf>
    <xf numFmtId="38" fontId="5" fillId="5" borderId="25" xfId="0" applyNumberFormat="1" applyFont="1" applyFill="1" applyBorder="1" applyAlignment="1">
      <alignment horizontal="center"/>
    </xf>
    <xf numFmtId="0" fontId="5" fillId="8" borderId="24" xfId="0" applyFont="1" applyFill="1" applyBorder="1"/>
    <xf numFmtId="0" fontId="14" fillId="8" borderId="24" xfId="0" applyFont="1" applyFill="1" applyBorder="1" applyAlignment="1">
      <alignment horizontal="right"/>
    </xf>
    <xf numFmtId="0" fontId="5" fillId="8" borderId="0" xfId="0" applyFont="1" applyFill="1"/>
    <xf numFmtId="38" fontId="4" fillId="0" borderId="40" xfId="0" applyNumberFormat="1" applyFont="1" applyBorder="1" applyAlignment="1">
      <alignment horizontal="center"/>
    </xf>
    <xf numFmtId="38" fontId="3" fillId="0" borderId="39" xfId="0" applyNumberFormat="1" applyFont="1" applyBorder="1" applyAlignment="1" applyProtection="1">
      <alignment horizontal="center"/>
      <protection locked="0"/>
    </xf>
    <xf numFmtId="0" fontId="7" fillId="0" borderId="34" xfId="0" applyFont="1" applyBorder="1"/>
    <xf numFmtId="0" fontId="8" fillId="0" borderId="35" xfId="0" applyFont="1" applyBorder="1"/>
    <xf numFmtId="38" fontId="3" fillId="0" borderId="42" xfId="0" applyNumberFormat="1" applyFont="1" applyBorder="1" applyAlignment="1" applyProtection="1">
      <alignment horizontal="center"/>
      <protection locked="0"/>
    </xf>
    <xf numFmtId="0" fontId="8" fillId="0" borderId="44" xfId="0" applyFont="1" applyBorder="1"/>
    <xf numFmtId="38" fontId="12" fillId="0" borderId="3" xfId="0" applyNumberFormat="1" applyFont="1" applyBorder="1" applyAlignment="1">
      <alignment horizontal="center"/>
    </xf>
    <xf numFmtId="38" fontId="12" fillId="0" borderId="27" xfId="0" applyNumberFormat="1" applyFont="1" applyBorder="1" applyAlignment="1">
      <alignment horizontal="center"/>
    </xf>
    <xf numFmtId="38" fontId="12" fillId="5" borderId="3" xfId="0" applyNumberFormat="1" applyFont="1" applyFill="1" applyBorder="1" applyAlignment="1">
      <alignment horizontal="center"/>
    </xf>
    <xf numFmtId="38" fontId="12" fillId="5" borderId="27" xfId="0" applyNumberFormat="1" applyFont="1" applyFill="1" applyBorder="1" applyAlignment="1">
      <alignment horizontal="center"/>
    </xf>
    <xf numFmtId="38" fontId="12" fillId="0" borderId="4" xfId="0" applyNumberFormat="1" applyFont="1" applyBorder="1" applyAlignment="1">
      <alignment horizontal="center"/>
    </xf>
    <xf numFmtId="38" fontId="12" fillId="0" borderId="28" xfId="0" applyNumberFormat="1" applyFont="1" applyBorder="1" applyAlignment="1">
      <alignment horizontal="center"/>
    </xf>
    <xf numFmtId="38" fontId="12" fillId="3" borderId="5" xfId="0" applyNumberFormat="1" applyFont="1" applyFill="1" applyBorder="1" applyAlignment="1" applyProtection="1">
      <alignment horizontal="center"/>
      <protection locked="0"/>
    </xf>
    <xf numFmtId="38" fontId="12" fillId="0" borderId="5" xfId="0" applyNumberFormat="1" applyFont="1" applyBorder="1" applyAlignment="1">
      <alignment horizontal="center"/>
    </xf>
    <xf numFmtId="38" fontId="12" fillId="0" borderId="29" xfId="0" applyNumberFormat="1" applyFont="1" applyBorder="1" applyAlignment="1">
      <alignment horizontal="center"/>
    </xf>
    <xf numFmtId="38" fontId="3" fillId="0" borderId="11" xfId="0" applyNumberFormat="1" applyFont="1" applyBorder="1" applyAlignment="1" applyProtection="1">
      <alignment horizontal="center"/>
      <protection locked="0"/>
    </xf>
    <xf numFmtId="38" fontId="33" fillId="0" borderId="39" xfId="0" applyNumberFormat="1" applyFont="1" applyBorder="1" applyAlignment="1" applyProtection="1">
      <alignment horizontal="center"/>
      <protection locked="0"/>
    </xf>
    <xf numFmtId="0" fontId="11" fillId="0" borderId="43" xfId="0" applyFont="1" applyBorder="1"/>
    <xf numFmtId="0" fontId="11" fillId="0" borderId="44" xfId="0" applyFont="1" applyBorder="1"/>
    <xf numFmtId="38" fontId="3" fillId="0" borderId="46" xfId="0" applyNumberFormat="1" applyFont="1" applyBorder="1" applyAlignment="1">
      <alignment horizontal="center"/>
    </xf>
    <xf numFmtId="38" fontId="34" fillId="4" borderId="6" xfId="0" applyNumberFormat="1" applyFont="1" applyFill="1" applyBorder="1" applyAlignment="1" applyProtection="1">
      <alignment horizontal="center"/>
      <protection locked="0"/>
    </xf>
    <xf numFmtId="38" fontId="14" fillId="0" borderId="6" xfId="0" applyNumberFormat="1" applyFont="1" applyBorder="1" applyAlignment="1" applyProtection="1">
      <alignment horizontal="center"/>
      <protection locked="0"/>
    </xf>
    <xf numFmtId="38" fontId="14" fillId="0" borderId="39" xfId="0" applyNumberFormat="1" applyFont="1" applyBorder="1" applyAlignment="1" applyProtection="1">
      <alignment horizontal="center"/>
      <protection locked="0"/>
    </xf>
    <xf numFmtId="38" fontId="34" fillId="4" borderId="41" xfId="0" applyNumberFormat="1" applyFont="1" applyFill="1" applyBorder="1" applyAlignment="1" applyProtection="1">
      <alignment horizontal="center"/>
      <protection locked="0"/>
    </xf>
    <xf numFmtId="38" fontId="14" fillId="0" borderId="41" xfId="0" applyNumberFormat="1" applyFont="1" applyBorder="1" applyAlignment="1" applyProtection="1">
      <alignment horizontal="center"/>
      <protection locked="0"/>
    </xf>
    <xf numFmtId="38" fontId="14" fillId="0" borderId="42" xfId="0" applyNumberFormat="1" applyFont="1" applyBorder="1" applyAlignment="1" applyProtection="1">
      <alignment horizontal="center"/>
      <protection locked="0"/>
    </xf>
    <xf numFmtId="38" fontId="34" fillId="4" borderId="11" xfId="0" applyNumberFormat="1" applyFont="1" applyFill="1" applyBorder="1" applyAlignment="1" applyProtection="1">
      <alignment horizontal="center"/>
      <protection locked="0"/>
    </xf>
    <xf numFmtId="38" fontId="14" fillId="0" borderId="11" xfId="0" applyNumberFormat="1" applyFont="1" applyBorder="1" applyAlignment="1" applyProtection="1">
      <alignment horizontal="center"/>
      <protection locked="0"/>
    </xf>
    <xf numFmtId="0" fontId="8" fillId="0" borderId="48" xfId="0" applyFont="1" applyBorder="1"/>
    <xf numFmtId="0" fontId="8" fillId="5" borderId="48" xfId="0" applyFont="1" applyFill="1" applyBorder="1" applyAlignment="1">
      <alignment horizontal="right"/>
    </xf>
    <xf numFmtId="0" fontId="11" fillId="0" borderId="47" xfId="0" applyFont="1" applyBorder="1" applyAlignment="1">
      <alignment vertical="center"/>
    </xf>
    <xf numFmtId="38" fontId="12" fillId="4" borderId="10" xfId="0" applyNumberFormat="1" applyFont="1" applyFill="1" applyBorder="1" applyAlignment="1" applyProtection="1">
      <alignment horizontal="center"/>
      <protection locked="0"/>
    </xf>
    <xf numFmtId="38" fontId="32" fillId="4" borderId="10" xfId="0" applyNumberFormat="1" applyFont="1" applyFill="1" applyBorder="1" applyAlignment="1" applyProtection="1">
      <alignment horizontal="center"/>
      <protection locked="0"/>
    </xf>
    <xf numFmtId="38" fontId="12" fillId="4" borderId="49" xfId="0" applyNumberFormat="1" applyFont="1" applyFill="1" applyBorder="1" applyAlignment="1" applyProtection="1">
      <alignment horizontal="center"/>
      <protection locked="0"/>
    </xf>
    <xf numFmtId="38" fontId="12" fillId="4" borderId="50" xfId="0" applyNumberFormat="1" applyFont="1" applyFill="1" applyBorder="1" applyAlignment="1">
      <alignment horizontal="center" vertical="center"/>
    </xf>
    <xf numFmtId="38" fontId="5" fillId="4" borderId="51" xfId="0" applyNumberFormat="1" applyFont="1" applyFill="1" applyBorder="1" applyAlignment="1">
      <alignment horizontal="center"/>
    </xf>
    <xf numFmtId="38" fontId="12" fillId="4" borderId="50" xfId="0" applyNumberFormat="1" applyFont="1" applyFill="1" applyBorder="1" applyAlignment="1">
      <alignment horizontal="center"/>
    </xf>
    <xf numFmtId="38" fontId="12" fillId="4" borderId="52" xfId="0" applyNumberFormat="1" applyFont="1" applyFill="1" applyBorder="1" applyAlignment="1" applyProtection="1">
      <alignment horizontal="center"/>
      <protection locked="0"/>
    </xf>
    <xf numFmtId="38" fontId="3" fillId="0" borderId="53" xfId="0" applyNumberFormat="1" applyFont="1" applyBorder="1" applyAlignment="1" applyProtection="1">
      <alignment horizontal="center"/>
      <protection locked="0"/>
    </xf>
    <xf numFmtId="38" fontId="32" fillId="4" borderId="38" xfId="0" applyNumberFormat="1" applyFont="1" applyFill="1" applyBorder="1" applyAlignment="1" applyProtection="1">
      <alignment horizontal="center"/>
      <protection locked="0"/>
    </xf>
    <xf numFmtId="38" fontId="12" fillId="4" borderId="38" xfId="0" applyNumberFormat="1" applyFont="1" applyFill="1" applyBorder="1" applyAlignment="1" applyProtection="1">
      <alignment horizontal="center"/>
      <protection locked="0"/>
    </xf>
    <xf numFmtId="38" fontId="12" fillId="4" borderId="54" xfId="0" applyNumberFormat="1" applyFont="1" applyFill="1" applyBorder="1" applyAlignment="1" applyProtection="1">
      <alignment horizontal="center"/>
      <protection locked="0"/>
    </xf>
    <xf numFmtId="38" fontId="12" fillId="4" borderId="55" xfId="0" applyNumberFormat="1" applyFont="1" applyFill="1" applyBorder="1" applyAlignment="1">
      <alignment horizontal="center" vertical="center"/>
    </xf>
    <xf numFmtId="38" fontId="5" fillId="5" borderId="24" xfId="0" applyNumberFormat="1" applyFont="1" applyFill="1" applyBorder="1" applyAlignment="1">
      <alignment horizontal="center"/>
    </xf>
    <xf numFmtId="38" fontId="5" fillId="4" borderId="36" xfId="0" applyNumberFormat="1" applyFont="1" applyFill="1" applyBorder="1" applyAlignment="1">
      <alignment horizontal="center"/>
    </xf>
    <xf numFmtId="38" fontId="3" fillId="0" borderId="57" xfId="0" applyNumberFormat="1" applyFont="1" applyBorder="1" applyAlignment="1" applyProtection="1">
      <alignment horizontal="center"/>
      <protection locked="0"/>
    </xf>
    <xf numFmtId="38" fontId="12" fillId="4" borderId="55" xfId="0" applyNumberFormat="1" applyFont="1" applyFill="1" applyBorder="1" applyAlignment="1">
      <alignment horizontal="center"/>
    </xf>
    <xf numFmtId="38" fontId="3" fillId="0" borderId="58" xfId="0" applyNumberFormat="1" applyFont="1" applyBorder="1" applyAlignment="1">
      <alignment horizontal="center"/>
    </xf>
    <xf numFmtId="38" fontId="33" fillId="0" borderId="57" xfId="0" applyNumberFormat="1" applyFont="1" applyBorder="1" applyAlignment="1" applyProtection="1">
      <alignment horizontal="center"/>
      <protection locked="0"/>
    </xf>
    <xf numFmtId="38" fontId="3" fillId="0" borderId="32" xfId="0" applyNumberFormat="1" applyFont="1" applyBorder="1" applyAlignment="1" applyProtection="1">
      <alignment horizontal="center"/>
      <protection locked="0"/>
    </xf>
    <xf numFmtId="38" fontId="4" fillId="0" borderId="26" xfId="0" applyNumberFormat="1" applyFont="1" applyBorder="1" applyAlignment="1">
      <alignment horizontal="center"/>
    </xf>
    <xf numFmtId="38" fontId="4" fillId="0" borderId="36" xfId="0" applyNumberFormat="1" applyFont="1" applyBorder="1" applyAlignment="1">
      <alignment horizontal="center"/>
    </xf>
    <xf numFmtId="38" fontId="3" fillId="0" borderId="56" xfId="0" applyNumberFormat="1" applyFont="1" applyBorder="1" applyAlignment="1">
      <alignment horizontal="center" vertical="center"/>
    </xf>
    <xf numFmtId="38" fontId="3" fillId="0" borderId="46" xfId="0" applyNumberFormat="1" applyFont="1" applyBorder="1" applyAlignment="1">
      <alignment horizontal="center" vertical="center"/>
    </xf>
    <xf numFmtId="38" fontId="3" fillId="0" borderId="59" xfId="0" applyNumberFormat="1" applyFont="1" applyBorder="1" applyAlignment="1" applyProtection="1">
      <alignment horizontal="center"/>
      <protection locked="0"/>
    </xf>
    <xf numFmtId="0" fontId="7" fillId="0" borderId="17" xfId="0" applyFont="1" applyBorder="1"/>
    <xf numFmtId="0" fontId="8" fillId="0" borderId="60" xfId="0" applyFont="1" applyBorder="1"/>
    <xf numFmtId="38" fontId="34" fillId="4" borderId="61" xfId="0" applyNumberFormat="1" applyFont="1" applyFill="1" applyBorder="1" applyAlignment="1" applyProtection="1">
      <alignment horizontal="center"/>
      <protection locked="0"/>
    </xf>
    <xf numFmtId="38" fontId="14" fillId="0" borderId="61" xfId="0" applyNumberFormat="1" applyFont="1" applyBorder="1" applyAlignment="1" applyProtection="1">
      <alignment horizontal="center"/>
      <protection locked="0"/>
    </xf>
    <xf numFmtId="38" fontId="14" fillId="0" borderId="40" xfId="0" applyNumberFormat="1" applyFont="1" applyBorder="1" applyAlignment="1" applyProtection="1">
      <alignment horizontal="center"/>
      <protection locked="0"/>
    </xf>
    <xf numFmtId="38" fontId="12" fillId="4" borderId="62" xfId="0" applyNumberFormat="1" applyFont="1" applyFill="1" applyBorder="1" applyAlignment="1">
      <alignment horizontal="center"/>
    </xf>
    <xf numFmtId="38" fontId="12" fillId="5" borderId="62" xfId="0" applyNumberFormat="1" applyFont="1" applyFill="1" applyBorder="1" applyAlignment="1">
      <alignment horizontal="center"/>
    </xf>
    <xf numFmtId="38" fontId="3" fillId="0" borderId="62" xfId="0" applyNumberFormat="1" applyFont="1" applyBorder="1" applyAlignment="1">
      <alignment horizontal="center"/>
    </xf>
    <xf numFmtId="38" fontId="14" fillId="0" borderId="63" xfId="0" applyNumberFormat="1" applyFont="1" applyBorder="1" applyAlignment="1" applyProtection="1">
      <alignment horizontal="center"/>
      <protection locked="0"/>
    </xf>
    <xf numFmtId="38" fontId="34" fillId="4" borderId="38" xfId="0" applyNumberFormat="1" applyFont="1" applyFill="1" applyBorder="1" applyAlignment="1" applyProtection="1">
      <alignment horizontal="center"/>
      <protection locked="0"/>
    </xf>
    <xf numFmtId="38" fontId="34" fillId="5" borderId="0" xfId="0" applyNumberFormat="1" applyFont="1" applyFill="1" applyAlignment="1">
      <alignment horizontal="center"/>
    </xf>
    <xf numFmtId="0" fontId="35" fillId="5" borderId="0" xfId="0" applyFont="1" applyFill="1" applyAlignment="1">
      <alignment horizontal="center"/>
    </xf>
    <xf numFmtId="38" fontId="36" fillId="4" borderId="6" xfId="0" applyNumberFormat="1" applyFont="1" applyFill="1" applyBorder="1" applyAlignment="1" applyProtection="1">
      <alignment horizontal="center"/>
      <protection locked="0"/>
    </xf>
    <xf numFmtId="38" fontId="37" fillId="0" borderId="6" xfId="0" applyNumberFormat="1" applyFont="1" applyBorder="1" applyAlignment="1" applyProtection="1">
      <alignment horizontal="center"/>
      <protection locked="0"/>
    </xf>
    <xf numFmtId="38" fontId="37" fillId="0" borderId="39" xfId="0" applyNumberFormat="1" applyFont="1" applyBorder="1" applyAlignment="1" applyProtection="1">
      <alignment horizontal="center"/>
      <protection locked="0"/>
    </xf>
    <xf numFmtId="38" fontId="36" fillId="4" borderId="24" xfId="0" applyNumberFormat="1" applyFont="1" applyFill="1" applyBorder="1" applyAlignment="1">
      <alignment horizontal="center"/>
    </xf>
    <xf numFmtId="38" fontId="14" fillId="0" borderId="0" xfId="0" applyNumberFormat="1" applyFont="1" applyAlignment="1">
      <alignment horizontal="center"/>
    </xf>
    <xf numFmtId="38" fontId="14" fillId="0" borderId="14" xfId="0" applyNumberFormat="1" applyFont="1" applyBorder="1" applyAlignment="1">
      <alignment horizontal="center"/>
    </xf>
    <xf numFmtId="38" fontId="36" fillId="5" borderId="0" xfId="0" applyNumberFormat="1" applyFont="1" applyFill="1" applyAlignment="1">
      <alignment horizontal="center"/>
    </xf>
    <xf numFmtId="0" fontId="38" fillId="5" borderId="0" xfId="0" applyFont="1" applyFill="1" applyAlignment="1">
      <alignment horizontal="center"/>
    </xf>
    <xf numFmtId="38" fontId="34" fillId="4" borderId="48" xfId="0" applyNumberFormat="1" applyFont="1" applyFill="1" applyBorder="1" applyAlignment="1">
      <alignment horizontal="center"/>
    </xf>
    <xf numFmtId="38" fontId="34" fillId="5" borderId="48" xfId="0" applyNumberFormat="1" applyFont="1" applyFill="1" applyBorder="1" applyAlignment="1">
      <alignment horizontal="center"/>
    </xf>
    <xf numFmtId="38" fontId="14" fillId="0" borderId="48" xfId="0" applyNumberFormat="1" applyFont="1" applyBorder="1" applyAlignment="1">
      <alignment horizontal="center"/>
    </xf>
    <xf numFmtId="38" fontId="36" fillId="5" borderId="48" xfId="0" applyNumberFormat="1" applyFont="1" applyFill="1" applyBorder="1" applyAlignment="1">
      <alignment horizontal="center"/>
    </xf>
    <xf numFmtId="38" fontId="36" fillId="4" borderId="5" xfId="0" applyNumberFormat="1" applyFont="1" applyFill="1" applyBorder="1" applyAlignment="1">
      <alignment horizontal="center"/>
    </xf>
    <xf numFmtId="38" fontId="14" fillId="0" borderId="5" xfId="0" applyNumberFormat="1" applyFont="1" applyBorder="1" applyAlignment="1">
      <alignment horizontal="center"/>
    </xf>
    <xf numFmtId="38" fontId="36" fillId="4" borderId="3" xfId="0" applyNumberFormat="1" applyFont="1" applyFill="1" applyBorder="1" applyAlignment="1">
      <alignment horizontal="center"/>
    </xf>
    <xf numFmtId="38" fontId="14" fillId="0" borderId="3" xfId="0" applyNumberFormat="1" applyFont="1" applyBorder="1" applyAlignment="1">
      <alignment horizontal="center"/>
    </xf>
    <xf numFmtId="38" fontId="36" fillId="4" borderId="4" xfId="0" applyNumberFormat="1" applyFont="1" applyFill="1" applyBorder="1" applyAlignment="1">
      <alignment horizontal="center"/>
    </xf>
    <xf numFmtId="38" fontId="14" fillId="0" borderId="4" xfId="0" applyNumberFormat="1" applyFont="1" applyBorder="1" applyAlignment="1">
      <alignment horizontal="center"/>
    </xf>
    <xf numFmtId="38" fontId="36" fillId="3" borderId="5" xfId="0" applyNumberFormat="1" applyFont="1" applyFill="1" applyBorder="1" applyAlignment="1" applyProtection="1">
      <alignment horizontal="center"/>
      <protection locked="0"/>
    </xf>
    <xf numFmtId="38" fontId="36" fillId="4" borderId="19" xfId="0" applyNumberFormat="1" applyFont="1" applyFill="1" applyBorder="1" applyAlignment="1">
      <alignment horizontal="center"/>
    </xf>
    <xf numFmtId="38" fontId="34" fillId="5" borderId="18" xfId="0" applyNumberFormat="1" applyFont="1" applyFill="1" applyBorder="1" applyAlignment="1">
      <alignment horizontal="center"/>
    </xf>
    <xf numFmtId="38" fontId="14" fillId="0" borderId="19" xfId="0" applyNumberFormat="1" applyFont="1" applyBorder="1" applyAlignment="1">
      <alignment horizontal="center"/>
    </xf>
    <xf numFmtId="0" fontId="35" fillId="5" borderId="18" xfId="0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5" fontId="9" fillId="0" borderId="0" xfId="3" applyNumberFormat="1" applyFont="1"/>
    <xf numFmtId="166" fontId="9" fillId="0" borderId="0" xfId="1" applyNumberFormat="1" applyFont="1"/>
    <xf numFmtId="0" fontId="9" fillId="4" borderId="0" xfId="0" applyFont="1" applyFill="1"/>
    <xf numFmtId="165" fontId="9" fillId="4" borderId="0" xfId="3" applyNumberFormat="1" applyFont="1" applyFill="1"/>
    <xf numFmtId="165" fontId="9" fillId="0" borderId="0" xfId="3" applyNumberFormat="1" applyFont="1" applyFill="1"/>
    <xf numFmtId="165" fontId="9" fillId="0" borderId="0" xfId="0" applyNumberFormat="1" applyFont="1"/>
    <xf numFmtId="44" fontId="9" fillId="0" borderId="0" xfId="0" applyNumberFormat="1" applyFont="1"/>
    <xf numFmtId="10" fontId="9" fillId="0" borderId="0" xfId="0" applyNumberFormat="1" applyFont="1"/>
    <xf numFmtId="0" fontId="1" fillId="0" borderId="0" xfId="4"/>
    <xf numFmtId="0" fontId="1" fillId="0" borderId="0" xfId="4" applyAlignment="1">
      <alignment horizontal="left" vertical="top"/>
    </xf>
    <xf numFmtId="0" fontId="1" fillId="0" borderId="0" xfId="4" applyAlignment="1">
      <alignment horizontal="center" vertical="top"/>
    </xf>
    <xf numFmtId="0" fontId="1" fillId="0" borderId="0" xfId="4" applyAlignment="1">
      <alignment horizontal="center"/>
    </xf>
    <xf numFmtId="0" fontId="1" fillId="0" borderId="6" xfId="4" applyBorder="1" applyAlignment="1">
      <alignment horizontal="left" vertical="center" wrapText="1"/>
    </xf>
    <xf numFmtId="0" fontId="1" fillId="0" borderId="6" xfId="4" applyBorder="1" applyAlignment="1">
      <alignment vertical="center" wrapText="1"/>
    </xf>
    <xf numFmtId="0" fontId="18" fillId="4" borderId="6" xfId="4" applyFont="1" applyFill="1" applyBorder="1" applyAlignment="1">
      <alignment vertical="center"/>
    </xf>
    <xf numFmtId="0" fontId="18" fillId="4" borderId="6" xfId="4" applyFont="1" applyFill="1" applyBorder="1" applyAlignment="1">
      <alignment horizontal="center" vertical="center"/>
    </xf>
    <xf numFmtId="0" fontId="18" fillId="4" borderId="10" xfId="4" applyFont="1" applyFill="1" applyBorder="1" applyAlignment="1">
      <alignment vertical="center"/>
    </xf>
    <xf numFmtId="0" fontId="18" fillId="10" borderId="6" xfId="4" applyFont="1" applyFill="1" applyBorder="1" applyAlignment="1">
      <alignment horizontal="center" vertical="center"/>
    </xf>
    <xf numFmtId="0" fontId="18" fillId="4" borderId="2" xfId="4" applyFont="1" applyFill="1" applyBorder="1" applyAlignment="1">
      <alignment vertical="center"/>
    </xf>
    <xf numFmtId="164" fontId="18" fillId="4" borderId="6" xfId="4" applyNumberFormat="1" applyFont="1" applyFill="1" applyBorder="1" applyAlignment="1">
      <alignment horizontal="center" vertical="center"/>
    </xf>
    <xf numFmtId="0" fontId="23" fillId="4" borderId="6" xfId="4" applyFont="1" applyFill="1" applyBorder="1" applyAlignment="1">
      <alignment horizontal="center" vertical="top"/>
    </xf>
    <xf numFmtId="164" fontId="18" fillId="4" borderId="10" xfId="4" applyNumberFormat="1" applyFont="1" applyFill="1" applyBorder="1" applyAlignment="1">
      <alignment vertical="center"/>
    </xf>
    <xf numFmtId="0" fontId="17" fillId="0" borderId="6" xfId="4" applyFont="1" applyBorder="1" applyAlignment="1">
      <alignment horizontal="left" vertical="center" wrapText="1"/>
    </xf>
    <xf numFmtId="164" fontId="18" fillId="4" borderId="2" xfId="4" applyNumberFormat="1" applyFont="1" applyFill="1" applyBorder="1" applyAlignment="1">
      <alignment vertical="center"/>
    </xf>
    <xf numFmtId="0" fontId="30" fillId="0" borderId="6" xfId="4" applyFont="1" applyBorder="1" applyAlignment="1">
      <alignment horizontal="left" vertical="center" wrapText="1"/>
    </xf>
    <xf numFmtId="0" fontId="18" fillId="4" borderId="6" xfId="4" applyFont="1" applyFill="1" applyBorder="1" applyAlignment="1">
      <alignment horizontal="left" vertical="center"/>
    </xf>
    <xf numFmtId="0" fontId="23" fillId="4" borderId="6" xfId="4" applyFont="1" applyFill="1" applyBorder="1" applyAlignment="1">
      <alignment horizontal="center" vertical="center"/>
    </xf>
    <xf numFmtId="0" fontId="42" fillId="0" borderId="0" xfId="4" applyFont="1"/>
    <xf numFmtId="0" fontId="25" fillId="9" borderId="23" xfId="4" applyFont="1" applyFill="1" applyBorder="1" applyAlignment="1">
      <alignment horizontal="center" vertical="center" wrapText="1"/>
    </xf>
    <xf numFmtId="0" fontId="25" fillId="9" borderId="69" xfId="4" applyFont="1" applyFill="1" applyBorder="1" applyAlignment="1">
      <alignment horizontal="center" vertical="center" wrapText="1"/>
    </xf>
    <xf numFmtId="0" fontId="25" fillId="9" borderId="7" xfId="4" applyFont="1" applyFill="1" applyBorder="1" applyAlignment="1">
      <alignment horizontal="center" vertical="center"/>
    </xf>
    <xf numFmtId="0" fontId="16" fillId="0" borderId="5" xfId="4" applyFont="1" applyBorder="1" applyAlignment="1">
      <alignment horizontal="center" vertical="top"/>
    </xf>
    <xf numFmtId="0" fontId="23" fillId="0" borderId="0" xfId="4" applyFont="1"/>
    <xf numFmtId="0" fontId="30" fillId="0" borderId="0" xfId="4" applyFont="1" applyAlignment="1">
      <alignment horizontal="center" vertical="center"/>
    </xf>
    <xf numFmtId="0" fontId="29" fillId="4" borderId="6" xfId="4" applyFont="1" applyFill="1" applyBorder="1" applyAlignment="1">
      <alignment horizontal="left" vertical="center"/>
    </xf>
    <xf numFmtId="0" fontId="29" fillId="4" borderId="6" xfId="4" applyFont="1" applyFill="1" applyBorder="1" applyAlignment="1">
      <alignment horizontal="center" vertical="center"/>
    </xf>
    <xf numFmtId="0" fontId="29" fillId="10" borderId="6" xfId="4" applyFont="1" applyFill="1" applyBorder="1" applyAlignment="1">
      <alignment horizontal="center" vertical="center"/>
    </xf>
    <xf numFmtId="0" fontId="30" fillId="4" borderId="6" xfId="4" applyFont="1" applyFill="1" applyBorder="1" applyAlignment="1">
      <alignment horizontal="center" vertical="center"/>
    </xf>
    <xf numFmtId="164" fontId="29" fillId="4" borderId="6" xfId="4" applyNumberFormat="1" applyFont="1" applyFill="1" applyBorder="1" applyAlignment="1">
      <alignment horizontal="center" vertical="center"/>
    </xf>
    <xf numFmtId="0" fontId="25" fillId="9" borderId="6" xfId="4" applyFont="1" applyFill="1" applyBorder="1" applyAlignment="1">
      <alignment horizontal="center" vertical="center" wrapText="1"/>
    </xf>
    <xf numFmtId="0" fontId="25" fillId="9" borderId="6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13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11" fillId="0" borderId="44" xfId="0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3" fillId="7" borderId="1" xfId="0" applyFont="1" applyFill="1" applyBorder="1" applyAlignment="1">
      <alignment horizontal="center"/>
    </xf>
    <xf numFmtId="0" fontId="14" fillId="8" borderId="34" xfId="0" applyFont="1" applyFill="1" applyBorder="1" applyAlignment="1">
      <alignment horizontal="left"/>
    </xf>
    <xf numFmtId="0" fontId="14" fillId="8" borderId="33" xfId="0" applyFont="1" applyFill="1" applyBorder="1" applyAlignment="1">
      <alignment horizontal="left"/>
    </xf>
    <xf numFmtId="0" fontId="14" fillId="8" borderId="3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 wrapText="1"/>
    </xf>
    <xf numFmtId="0" fontId="11" fillId="0" borderId="43" xfId="0" applyFont="1" applyBorder="1" applyAlignment="1">
      <alignment horizontal="right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8" fillId="10" borderId="6" xfId="4" applyFont="1" applyFill="1" applyBorder="1" applyAlignment="1">
      <alignment vertical="center"/>
    </xf>
    <xf numFmtId="0" fontId="18" fillId="0" borderId="0" xfId="4" applyFont="1" applyAlignment="1">
      <alignment horizontal="center" vertical="top"/>
    </xf>
    <xf numFmtId="0" fontId="23" fillId="0" borderId="0" xfId="4" applyFont="1" applyAlignment="1">
      <alignment horizontal="center" vertical="top"/>
    </xf>
    <xf numFmtId="0" fontId="24" fillId="0" borderId="0" xfId="4" applyFont="1" applyAlignment="1">
      <alignment horizontal="center" vertical="center"/>
    </xf>
    <xf numFmtId="0" fontId="18" fillId="0" borderId="0" xfId="4" applyFont="1" applyAlignment="1">
      <alignment horizontal="left" vertical="top"/>
    </xf>
    <xf numFmtId="0" fontId="25" fillId="9" borderId="8" xfId="4" applyFont="1" applyFill="1" applyBorder="1" applyAlignment="1">
      <alignment horizontal="center" vertical="center"/>
    </xf>
    <xf numFmtId="0" fontId="25" fillId="9" borderId="9" xfId="4" applyFont="1" applyFill="1" applyBorder="1" applyAlignment="1">
      <alignment horizontal="center" vertical="center"/>
    </xf>
    <xf numFmtId="0" fontId="18" fillId="4" borderId="10" xfId="4" applyFont="1" applyFill="1" applyBorder="1" applyAlignment="1">
      <alignment vertical="center"/>
    </xf>
    <xf numFmtId="0" fontId="18" fillId="4" borderId="11" xfId="4" applyFont="1" applyFill="1" applyBorder="1" applyAlignment="1">
      <alignment vertical="center"/>
    </xf>
    <xf numFmtId="164" fontId="18" fillId="4" borderId="10" xfId="4" applyNumberFormat="1" applyFont="1" applyFill="1" applyBorder="1" applyAlignment="1">
      <alignment vertical="center"/>
    </xf>
    <xf numFmtId="164" fontId="18" fillId="4" borderId="6" xfId="4" applyNumberFormat="1" applyFont="1" applyFill="1" applyBorder="1" applyAlignment="1">
      <alignment horizontal="left" vertical="center"/>
    </xf>
    <xf numFmtId="0" fontId="18" fillId="4" borderId="6" xfId="4" applyFont="1" applyFill="1" applyBorder="1" applyAlignment="1">
      <alignment horizontal="left" vertical="center"/>
    </xf>
    <xf numFmtId="0" fontId="18" fillId="4" borderId="6" xfId="4" applyFont="1" applyFill="1" applyBorder="1" applyAlignment="1">
      <alignment vertical="center"/>
    </xf>
    <xf numFmtId="164" fontId="18" fillId="4" borderId="11" xfId="4" applyNumberFormat="1" applyFont="1" applyFill="1" applyBorder="1" applyAlignment="1">
      <alignment vertical="center"/>
    </xf>
    <xf numFmtId="0" fontId="18" fillId="10" borderId="6" xfId="4" applyFont="1" applyFill="1" applyBorder="1" applyAlignment="1">
      <alignment horizontal="left" vertical="center"/>
    </xf>
    <xf numFmtId="164" fontId="18" fillId="10" borderId="6" xfId="4" applyNumberFormat="1" applyFont="1" applyFill="1" applyBorder="1" applyAlignment="1">
      <alignment horizontal="left" vertical="center"/>
    </xf>
    <xf numFmtId="0" fontId="27" fillId="10" borderId="6" xfId="4" applyFont="1" applyFill="1" applyBorder="1" applyAlignment="1">
      <alignment horizontal="left" vertical="center"/>
    </xf>
    <xf numFmtId="164" fontId="29" fillId="4" borderId="6" xfId="4" applyNumberFormat="1" applyFont="1" applyFill="1" applyBorder="1" applyAlignment="1">
      <alignment horizontal="left" vertical="center"/>
    </xf>
    <xf numFmtId="0" fontId="29" fillId="4" borderId="6" xfId="4" applyFont="1" applyFill="1" applyBorder="1" applyAlignment="1">
      <alignment horizontal="left" vertical="center"/>
    </xf>
    <xf numFmtId="0" fontId="1" fillId="0" borderId="0" xfId="4" applyAlignment="1">
      <alignment wrapText="1"/>
    </xf>
    <xf numFmtId="0" fontId="29" fillId="10" borderId="6" xfId="4" applyFont="1" applyFill="1" applyBorder="1" applyAlignment="1">
      <alignment horizontal="left" vertical="center"/>
    </xf>
    <xf numFmtId="164" fontId="29" fillId="10" borderId="6" xfId="4" applyNumberFormat="1" applyFont="1" applyFill="1" applyBorder="1" applyAlignment="1">
      <alignment horizontal="left" vertical="center"/>
    </xf>
    <xf numFmtId="0" fontId="29" fillId="4" borderId="10" xfId="4" applyFont="1" applyFill="1" applyBorder="1" applyAlignment="1">
      <alignment horizontal="left" vertical="center"/>
    </xf>
    <xf numFmtId="0" fontId="29" fillId="4" borderId="11" xfId="4" applyFont="1" applyFill="1" applyBorder="1" applyAlignment="1">
      <alignment horizontal="left" vertical="center"/>
    </xf>
    <xf numFmtId="0" fontId="25" fillId="9" borderId="6" xfId="4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19" fillId="10" borderId="6" xfId="4" applyFont="1" applyFill="1" applyBorder="1" applyAlignment="1">
      <alignment horizontal="left" vertical="center"/>
    </xf>
    <xf numFmtId="0" fontId="29" fillId="10" borderId="10" xfId="4" applyFont="1" applyFill="1" applyBorder="1" applyAlignment="1">
      <alignment horizontal="left" vertical="center"/>
    </xf>
    <xf numFmtId="0" fontId="29" fillId="10" borderId="2" xfId="4" applyFont="1" applyFill="1" applyBorder="1" applyAlignment="1">
      <alignment horizontal="left" vertical="center"/>
    </xf>
    <xf numFmtId="0" fontId="29" fillId="10" borderId="11" xfId="4" applyFont="1" applyFill="1" applyBorder="1" applyAlignment="1">
      <alignment horizontal="left" vertical="center"/>
    </xf>
    <xf numFmtId="0" fontId="43" fillId="0" borderId="71" xfId="0" applyFont="1" applyBorder="1" applyAlignment="1">
      <alignment wrapText="1"/>
    </xf>
    <xf numFmtId="0" fontId="43" fillId="0" borderId="71" xfId="0" applyFont="1" applyBorder="1"/>
    <xf numFmtId="0" fontId="3" fillId="0" borderId="72" xfId="0" applyFont="1" applyBorder="1"/>
    <xf numFmtId="167" fontId="44" fillId="4" borderId="73" xfId="0" applyNumberFormat="1" applyFont="1" applyFill="1" applyBorder="1" applyAlignment="1" applyProtection="1">
      <alignment horizontal="center"/>
      <protection locked="0"/>
    </xf>
    <xf numFmtId="0" fontId="3" fillId="0" borderId="63" xfId="0" applyFont="1" applyBorder="1"/>
    <xf numFmtId="167" fontId="44" fillId="4" borderId="11" xfId="0" applyNumberFormat="1" applyFont="1" applyFill="1" applyBorder="1" applyAlignment="1" applyProtection="1">
      <alignment horizontal="center"/>
      <protection locked="0"/>
    </xf>
    <xf numFmtId="0" fontId="3" fillId="0" borderId="74" xfId="0" applyFont="1" applyBorder="1"/>
    <xf numFmtId="167" fontId="44" fillId="4" borderId="35" xfId="0" applyNumberFormat="1" applyFont="1" applyFill="1" applyBorder="1" applyAlignment="1" applyProtection="1">
      <alignment horizontal="center"/>
      <protection locked="0"/>
    </xf>
    <xf numFmtId="0" fontId="14" fillId="0" borderId="66" xfId="0" applyFont="1" applyBorder="1" applyAlignment="1">
      <alignment vertical="center"/>
    </xf>
    <xf numFmtId="0" fontId="14" fillId="0" borderId="75" xfId="0" applyFont="1" applyBorder="1" applyAlignment="1">
      <alignment vertical="center"/>
    </xf>
    <xf numFmtId="167" fontId="39" fillId="4" borderId="76" xfId="0" applyNumberFormat="1" applyFont="1" applyFill="1" applyBorder="1" applyAlignment="1">
      <alignment horizontal="center"/>
    </xf>
    <xf numFmtId="0" fontId="3" fillId="0" borderId="77" xfId="0" applyFont="1" applyBorder="1"/>
    <xf numFmtId="167" fontId="44" fillId="4" borderId="78" xfId="0" applyNumberFormat="1" applyFont="1" applyFill="1" applyBorder="1" applyAlignment="1" applyProtection="1">
      <alignment horizontal="center"/>
      <protection locked="0"/>
    </xf>
    <xf numFmtId="0" fontId="43" fillId="0" borderId="65" xfId="0" applyFont="1" applyBorder="1"/>
    <xf numFmtId="0" fontId="43" fillId="0" borderId="79" xfId="0" applyFont="1" applyBorder="1"/>
    <xf numFmtId="167" fontId="39" fillId="4" borderId="68" xfId="0" applyNumberFormat="1" applyFont="1" applyFill="1" applyBorder="1" applyAlignment="1">
      <alignment horizontal="center"/>
    </xf>
    <xf numFmtId="0" fontId="3" fillId="0" borderId="67" xfId="0" applyFont="1" applyBorder="1"/>
    <xf numFmtId="0" fontId="3" fillId="0" borderId="80" xfId="0" applyFont="1" applyBorder="1" applyAlignment="1">
      <alignment wrapText="1"/>
    </xf>
    <xf numFmtId="167" fontId="45" fillId="4" borderId="5" xfId="0" applyNumberFormat="1" applyFont="1" applyFill="1" applyBorder="1" applyAlignment="1">
      <alignment horizontal="center"/>
    </xf>
    <xf numFmtId="167" fontId="20" fillId="4" borderId="71" xfId="0" applyNumberFormat="1" applyFont="1" applyFill="1" applyBorder="1" applyAlignment="1">
      <alignment horizontal="center" wrapText="1"/>
    </xf>
  </cellXfs>
  <cellStyles count="5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F4D774EF-E192-4B9E-9223-475D2EDE5EB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'Brien, Krista" id="{EE602864-9539-4D9F-A92F-EFC9F26B8AD1}" userId="S::krista.obrien@uconn.edu::7f21fbd4-5fd6-4fbe-9a71-5a439440a1bc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7" dT="2026-03-20T18:54:49.62" personId="{EE602864-9539-4D9F-A92F-EFC9F26B8AD1}" id="{2FF30374-D234-4708-839E-A9368C153F88}">
    <text>USG/GSS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E174-FE32-4199-A57B-BF58EA0325E3}">
  <sheetPr>
    <tabColor rgb="FF00B050"/>
  </sheetPr>
  <dimension ref="A1:C69"/>
  <sheetViews>
    <sheetView tabSelected="1" workbookViewId="0">
      <selection activeCell="F17" sqref="F17"/>
    </sheetView>
  </sheetViews>
  <sheetFormatPr defaultRowHeight="12.75"/>
  <cols>
    <col min="1" max="1" width="20.85546875" bestFit="1" customWidth="1"/>
    <col min="2" max="2" width="47.7109375" bestFit="1" customWidth="1"/>
    <col min="3" max="3" width="36.5703125" bestFit="1" customWidth="1"/>
  </cols>
  <sheetData>
    <row r="1" spans="1:3" ht="24">
      <c r="A1" s="282" t="s">
        <v>0</v>
      </c>
      <c r="B1" s="283"/>
    </row>
    <row r="2" spans="1:3" ht="24">
      <c r="A2" s="282" t="s">
        <v>1</v>
      </c>
      <c r="B2" s="283"/>
    </row>
    <row r="4" spans="1:3" ht="36">
      <c r="A4" s="282" t="s">
        <v>2</v>
      </c>
      <c r="B4" s="283" t="s">
        <v>3</v>
      </c>
      <c r="C4" s="301" t="s">
        <v>4</v>
      </c>
    </row>
    <row r="5" spans="1:3" ht="26.25">
      <c r="A5" s="227">
        <v>501.1</v>
      </c>
      <c r="B5" s="284" t="s">
        <v>5</v>
      </c>
      <c r="C5" s="285"/>
    </row>
    <row r="6" spans="1:3" ht="26.25">
      <c r="A6" s="227">
        <v>501.2</v>
      </c>
      <c r="B6" s="286" t="s">
        <v>6</v>
      </c>
      <c r="C6" s="287"/>
    </row>
    <row r="7" spans="1:3" ht="26.25">
      <c r="A7" s="227">
        <v>501.3</v>
      </c>
      <c r="B7" s="286" t="s">
        <v>7</v>
      </c>
      <c r="C7" s="287"/>
    </row>
    <row r="8" spans="1:3" ht="26.25">
      <c r="A8" s="227">
        <v>502</v>
      </c>
      <c r="B8" s="286" t="s">
        <v>8</v>
      </c>
      <c r="C8" s="287"/>
    </row>
    <row r="9" spans="1:3" ht="26.25">
      <c r="A9" s="227">
        <v>512</v>
      </c>
      <c r="B9" s="286" t="s">
        <v>9</v>
      </c>
      <c r="C9" s="287"/>
    </row>
    <row r="10" spans="1:3" ht="26.25">
      <c r="A10" s="227">
        <v>513</v>
      </c>
      <c r="B10" s="286" t="s">
        <v>10</v>
      </c>
      <c r="C10" s="287"/>
    </row>
    <row r="11" spans="1:3" ht="26.25">
      <c r="A11" s="227">
        <v>514</v>
      </c>
      <c r="B11" s="286" t="s">
        <v>11</v>
      </c>
      <c r="C11" s="287"/>
    </row>
    <row r="12" spans="1:3" ht="26.25">
      <c r="A12" s="227">
        <v>515</v>
      </c>
      <c r="B12" s="286" t="s">
        <v>12</v>
      </c>
      <c r="C12" s="287"/>
    </row>
    <row r="13" spans="1:3" ht="26.25">
      <c r="A13" s="227">
        <v>516</v>
      </c>
      <c r="B13" s="286" t="s">
        <v>13</v>
      </c>
      <c r="C13" s="287"/>
    </row>
    <row r="14" spans="1:3" ht="26.25">
      <c r="A14" s="227">
        <v>520.1</v>
      </c>
      <c r="B14" s="286" t="s">
        <v>14</v>
      </c>
      <c r="C14" s="287"/>
    </row>
    <row r="15" spans="1:3" ht="26.25">
      <c r="A15" s="227">
        <v>520.20000000000005</v>
      </c>
      <c r="B15" s="286" t="s">
        <v>15</v>
      </c>
      <c r="C15" s="287"/>
    </row>
    <row r="16" spans="1:3" ht="26.25">
      <c r="A16" s="227">
        <v>520.29999999999995</v>
      </c>
      <c r="B16" s="286" t="s">
        <v>16</v>
      </c>
      <c r="C16" s="287"/>
    </row>
    <row r="17" spans="1:3" ht="26.25">
      <c r="A17" s="227">
        <v>520.4</v>
      </c>
      <c r="B17" s="286" t="s">
        <v>17</v>
      </c>
      <c r="C17" s="287"/>
    </row>
    <row r="18" spans="1:3" ht="26.25">
      <c r="A18" s="227">
        <v>520.5</v>
      </c>
      <c r="B18" s="286" t="s">
        <v>18</v>
      </c>
      <c r="C18" s="287"/>
    </row>
    <row r="19" spans="1:3" ht="26.25">
      <c r="A19" s="227">
        <v>522</v>
      </c>
      <c r="B19" s="286" t="s">
        <v>19</v>
      </c>
      <c r="C19" s="287"/>
    </row>
    <row r="20" spans="1:3" ht="26.25">
      <c r="A20" s="227">
        <v>523</v>
      </c>
      <c r="B20" s="286" t="s">
        <v>20</v>
      </c>
      <c r="C20" s="287"/>
    </row>
    <row r="21" spans="1:3" ht="26.25">
      <c r="A21" s="227">
        <v>524</v>
      </c>
      <c r="B21" s="286" t="s">
        <v>21</v>
      </c>
      <c r="C21" s="287"/>
    </row>
    <row r="22" spans="1:3" ht="26.25">
      <c r="A22" s="227">
        <v>530</v>
      </c>
      <c r="B22" s="286" t="s">
        <v>22</v>
      </c>
      <c r="C22" s="287"/>
    </row>
    <row r="23" spans="1:3" ht="26.25">
      <c r="A23" s="227">
        <v>531</v>
      </c>
      <c r="B23" s="286" t="s">
        <v>23</v>
      </c>
      <c r="C23" s="287"/>
    </row>
    <row r="24" spans="1:3" ht="26.25">
      <c r="A24" s="227">
        <v>533</v>
      </c>
      <c r="B24" s="286" t="s">
        <v>24</v>
      </c>
      <c r="C24" s="287"/>
    </row>
    <row r="25" spans="1:3" ht="26.25">
      <c r="A25" s="227">
        <v>540</v>
      </c>
      <c r="B25" s="286" t="s">
        <v>25</v>
      </c>
      <c r="C25" s="287"/>
    </row>
    <row r="26" spans="1:3" ht="26.25">
      <c r="A26" s="227">
        <v>546</v>
      </c>
      <c r="B26" s="286" t="s">
        <v>26</v>
      </c>
      <c r="C26" s="287"/>
    </row>
    <row r="27" spans="1:3" ht="26.25">
      <c r="A27" s="228">
        <v>547</v>
      </c>
      <c r="B27" s="288" t="s">
        <v>27</v>
      </c>
      <c r="C27" s="289"/>
    </row>
    <row r="28" spans="1:3" ht="27.75">
      <c r="A28" s="290" t="s">
        <v>28</v>
      </c>
      <c r="B28" s="291"/>
      <c r="C28" s="292">
        <f>SUM(C5:C27)</f>
        <v>0</v>
      </c>
    </row>
    <row r="29" spans="1:3" ht="26.25">
      <c r="A29" s="229">
        <v>601</v>
      </c>
      <c r="B29" s="293" t="s">
        <v>29</v>
      </c>
      <c r="C29" s="294"/>
    </row>
    <row r="30" spans="1:3" ht="26.25">
      <c r="A30" s="227">
        <v>602</v>
      </c>
      <c r="B30" s="286" t="s">
        <v>8</v>
      </c>
      <c r="C30" s="287"/>
    </row>
    <row r="31" spans="1:3" ht="26.25">
      <c r="A31" s="227">
        <v>603</v>
      </c>
      <c r="B31" s="286" t="s">
        <v>30</v>
      </c>
      <c r="C31" s="287"/>
    </row>
    <row r="32" spans="1:3" ht="26.25">
      <c r="A32" s="227">
        <v>604</v>
      </c>
      <c r="B32" s="286" t="s">
        <v>31</v>
      </c>
      <c r="C32" s="287"/>
    </row>
    <row r="33" spans="1:3" ht="26.25">
      <c r="A33" s="227">
        <v>605</v>
      </c>
      <c r="B33" s="286" t="s">
        <v>32</v>
      </c>
      <c r="C33" s="287"/>
    </row>
    <row r="34" spans="1:3" ht="26.25">
      <c r="A34" s="227">
        <v>606</v>
      </c>
      <c r="B34" s="286" t="s">
        <v>33</v>
      </c>
      <c r="C34" s="287"/>
    </row>
    <row r="35" spans="1:3" ht="26.25">
      <c r="A35" s="227">
        <v>607</v>
      </c>
      <c r="B35" s="286" t="s">
        <v>34</v>
      </c>
      <c r="C35" s="287"/>
    </row>
    <row r="36" spans="1:3" ht="26.25">
      <c r="A36" s="227">
        <v>608.1</v>
      </c>
      <c r="B36" s="286" t="s">
        <v>35</v>
      </c>
      <c r="C36" s="287"/>
    </row>
    <row r="37" spans="1:3" ht="26.25">
      <c r="A37" s="227">
        <v>608.20000000000005</v>
      </c>
      <c r="B37" s="286" t="s">
        <v>36</v>
      </c>
      <c r="C37" s="287"/>
    </row>
    <row r="38" spans="1:3" ht="26.25">
      <c r="A38" s="227">
        <v>609</v>
      </c>
      <c r="B38" s="286" t="s">
        <v>37</v>
      </c>
      <c r="C38" s="287"/>
    </row>
    <row r="39" spans="1:3" ht="26.25">
      <c r="A39" s="227">
        <v>610.1</v>
      </c>
      <c r="B39" s="286" t="s">
        <v>38</v>
      </c>
      <c r="C39" s="287"/>
    </row>
    <row r="40" spans="1:3" ht="26.25">
      <c r="A40" s="227">
        <v>610.20000000000005</v>
      </c>
      <c r="B40" s="286" t="s">
        <v>39</v>
      </c>
      <c r="C40" s="287"/>
    </row>
    <row r="41" spans="1:3" ht="26.25">
      <c r="A41" s="227">
        <v>611</v>
      </c>
      <c r="B41" s="286" t="s">
        <v>40</v>
      </c>
      <c r="C41" s="287"/>
    </row>
    <row r="42" spans="1:3" ht="26.25">
      <c r="A42" s="227">
        <v>612</v>
      </c>
      <c r="B42" s="286" t="s">
        <v>9</v>
      </c>
      <c r="C42" s="287"/>
    </row>
    <row r="43" spans="1:3" ht="26.25">
      <c r="A43" s="227">
        <v>613</v>
      </c>
      <c r="B43" s="286" t="s">
        <v>10</v>
      </c>
      <c r="C43" s="287"/>
    </row>
    <row r="44" spans="1:3" ht="26.25">
      <c r="A44" s="227">
        <v>615.1</v>
      </c>
      <c r="B44" s="286" t="s">
        <v>41</v>
      </c>
      <c r="C44" s="287"/>
    </row>
    <row r="45" spans="1:3" ht="26.25">
      <c r="A45" s="227">
        <v>615.20000000000005</v>
      </c>
      <c r="B45" s="286" t="s">
        <v>42</v>
      </c>
      <c r="C45" s="287"/>
    </row>
    <row r="46" spans="1:3" ht="26.25">
      <c r="A46" s="227">
        <v>616</v>
      </c>
      <c r="B46" s="286" t="s">
        <v>43</v>
      </c>
      <c r="C46" s="287"/>
    </row>
    <row r="47" spans="1:3" ht="26.25">
      <c r="A47" s="227">
        <v>617.1</v>
      </c>
      <c r="B47" s="286" t="s">
        <v>44</v>
      </c>
      <c r="C47" s="287"/>
    </row>
    <row r="48" spans="1:3" ht="26.25">
      <c r="A48" s="227">
        <v>617.20000000000005</v>
      </c>
      <c r="B48" s="286" t="s">
        <v>45</v>
      </c>
      <c r="C48" s="287"/>
    </row>
    <row r="49" spans="1:3" ht="26.25">
      <c r="A49" s="227">
        <v>617.29999999999995</v>
      </c>
      <c r="B49" s="286" t="s">
        <v>46</v>
      </c>
      <c r="C49" s="287"/>
    </row>
    <row r="50" spans="1:3" ht="26.25">
      <c r="A50" s="227">
        <v>617.4</v>
      </c>
      <c r="B50" s="286" t="s">
        <v>47</v>
      </c>
      <c r="C50" s="287"/>
    </row>
    <row r="51" spans="1:3" ht="26.25">
      <c r="A51" s="227">
        <v>622.1</v>
      </c>
      <c r="B51" s="286" t="s">
        <v>48</v>
      </c>
      <c r="C51" s="287"/>
    </row>
    <row r="52" spans="1:3" ht="26.25">
      <c r="A52" s="227">
        <v>622.20000000000005</v>
      </c>
      <c r="B52" s="286" t="s">
        <v>49</v>
      </c>
      <c r="C52" s="287"/>
    </row>
    <row r="53" spans="1:3" ht="26.25">
      <c r="A53" s="227">
        <v>623</v>
      </c>
      <c r="B53" s="286" t="s">
        <v>20</v>
      </c>
      <c r="C53" s="287"/>
    </row>
    <row r="54" spans="1:3" ht="26.25">
      <c r="A54" s="227">
        <v>624</v>
      </c>
      <c r="B54" s="286" t="s">
        <v>21</v>
      </c>
      <c r="C54" s="287"/>
    </row>
    <row r="55" spans="1:3" ht="26.25">
      <c r="A55" s="227">
        <v>625</v>
      </c>
      <c r="B55" s="286" t="s">
        <v>50</v>
      </c>
      <c r="C55" s="287"/>
    </row>
    <row r="56" spans="1:3" ht="26.25">
      <c r="A56" s="227">
        <v>626</v>
      </c>
      <c r="B56" s="286" t="s">
        <v>51</v>
      </c>
      <c r="C56" s="287"/>
    </row>
    <row r="57" spans="1:3" ht="26.25">
      <c r="A57" s="227">
        <v>627</v>
      </c>
      <c r="B57" s="286" t="s">
        <v>52</v>
      </c>
      <c r="C57" s="287"/>
    </row>
    <row r="58" spans="1:3" ht="26.25">
      <c r="A58" s="227">
        <v>628</v>
      </c>
      <c r="B58" s="286" t="s">
        <v>53</v>
      </c>
      <c r="C58" s="287"/>
    </row>
    <row r="59" spans="1:3" ht="26.25">
      <c r="A59" s="227">
        <v>629</v>
      </c>
      <c r="B59" s="286" t="s">
        <v>54</v>
      </c>
      <c r="C59" s="287"/>
    </row>
    <row r="60" spans="1:3" ht="26.25">
      <c r="A60" s="227">
        <v>630</v>
      </c>
      <c r="B60" s="286" t="s">
        <v>22</v>
      </c>
      <c r="C60" s="287"/>
    </row>
    <row r="61" spans="1:3" ht="26.25">
      <c r="A61" s="227">
        <v>631</v>
      </c>
      <c r="B61" s="286" t="s">
        <v>55</v>
      </c>
      <c r="C61" s="287"/>
    </row>
    <row r="62" spans="1:3" ht="26.25">
      <c r="A62" s="227">
        <v>633</v>
      </c>
      <c r="B62" s="286" t="s">
        <v>56</v>
      </c>
      <c r="C62" s="287"/>
    </row>
    <row r="63" spans="1:3" ht="26.25">
      <c r="A63" s="227">
        <v>640</v>
      </c>
      <c r="B63" s="286" t="s">
        <v>25</v>
      </c>
      <c r="C63" s="287"/>
    </row>
    <row r="64" spans="1:3" ht="26.25">
      <c r="A64" s="227">
        <v>642</v>
      </c>
      <c r="B64" s="286" t="s">
        <v>57</v>
      </c>
      <c r="C64" s="287"/>
    </row>
    <row r="65" spans="1:3" ht="26.25">
      <c r="A65" s="227">
        <v>643</v>
      </c>
      <c r="B65" s="286" t="s">
        <v>58</v>
      </c>
      <c r="C65" s="287"/>
    </row>
    <row r="66" spans="1:3" ht="26.25">
      <c r="A66" s="227">
        <v>645</v>
      </c>
      <c r="B66" s="286" t="s">
        <v>59</v>
      </c>
      <c r="C66" s="287"/>
    </row>
    <row r="67" spans="1:3" ht="26.25">
      <c r="A67" s="295"/>
      <c r="B67" s="296" t="s">
        <v>60</v>
      </c>
      <c r="C67" s="287"/>
    </row>
    <row r="68" spans="1:3" ht="27.75">
      <c r="A68" s="290"/>
      <c r="B68" s="291" t="s">
        <v>61</v>
      </c>
      <c r="C68" s="297">
        <f>SUM(C29:C67)</f>
        <v>0</v>
      </c>
    </row>
    <row r="69" spans="1:3" ht="37.5">
      <c r="A69" s="298"/>
      <c r="B69" s="299" t="s">
        <v>62</v>
      </c>
      <c r="C69" s="300">
        <f>C28-C68</f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12"/>
  <sheetViews>
    <sheetView zoomScale="64" zoomScaleNormal="64" workbookViewId="0">
      <selection activeCell="F17" sqref="F17"/>
    </sheetView>
  </sheetViews>
  <sheetFormatPr defaultColWidth="12.140625" defaultRowHeight="15.6"/>
  <cols>
    <col min="1" max="1" width="12.140625" style="10"/>
    <col min="2" max="2" width="17.28515625" style="10" customWidth="1"/>
    <col min="3" max="3" width="34.140625" style="10" bestFit="1" customWidth="1"/>
    <col min="4" max="4" width="14.28515625" style="10" bestFit="1" customWidth="1"/>
    <col min="5" max="5" width="12.140625" style="10"/>
    <col min="6" max="6" width="14.28515625" style="10" bestFit="1" customWidth="1"/>
    <col min="7" max="8" width="12.140625" style="10"/>
    <col min="9" max="9" width="14.28515625" style="10" bestFit="1" customWidth="1"/>
    <col min="10" max="11" width="12.140625" style="10"/>
    <col min="12" max="12" width="16.28515625" style="10" bestFit="1" customWidth="1"/>
    <col min="13" max="14" width="15.5703125" style="10" bestFit="1" customWidth="1"/>
    <col min="15" max="16384" width="12.140625" style="10"/>
  </cols>
  <sheetData>
    <row r="1" spans="1:14" s="182" customFormat="1">
      <c r="A1" s="182" t="s">
        <v>63</v>
      </c>
    </row>
    <row r="2" spans="1:14" ht="15.6" customHeight="1">
      <c r="A2" s="230" t="s">
        <v>64</v>
      </c>
      <c r="B2" s="230"/>
      <c r="C2" s="230"/>
    </row>
    <row r="3" spans="1:14">
      <c r="A3" s="230"/>
      <c r="B3" s="230"/>
      <c r="C3" s="230"/>
    </row>
    <row r="4" spans="1:14">
      <c r="A4" s="230"/>
      <c r="B4" s="230"/>
      <c r="C4" s="230"/>
    </row>
    <row r="6" spans="1:14" ht="21.75" customHeight="1">
      <c r="A6" s="183" t="s">
        <v>65</v>
      </c>
      <c r="B6" s="183" t="s">
        <v>66</v>
      </c>
      <c r="C6" s="183" t="s">
        <v>67</v>
      </c>
      <c r="D6" s="184" t="s">
        <v>68</v>
      </c>
    </row>
    <row r="7" spans="1:14" ht="15">
      <c r="A7" s="10" t="s">
        <v>69</v>
      </c>
      <c r="B7" s="10" t="s">
        <v>70</v>
      </c>
      <c r="C7" s="10" t="s">
        <v>71</v>
      </c>
      <c r="D7" s="185">
        <v>90000</v>
      </c>
      <c r="E7" s="186"/>
      <c r="F7" s="190"/>
      <c r="M7" s="191"/>
    </row>
    <row r="8" spans="1:14" ht="15">
      <c r="A8" s="187" t="s">
        <v>69</v>
      </c>
      <c r="B8" s="187" t="s">
        <v>72</v>
      </c>
      <c r="C8" s="187" t="s">
        <v>73</v>
      </c>
      <c r="D8" s="188">
        <v>504000</v>
      </c>
      <c r="E8" s="186"/>
      <c r="F8" s="189"/>
      <c r="G8" s="192"/>
      <c r="I8" s="189"/>
      <c r="J8" s="192"/>
      <c r="L8" s="191"/>
      <c r="M8" s="191"/>
      <c r="N8" s="191"/>
    </row>
    <row r="9" spans="1:14" ht="15">
      <c r="A9" s="10" t="s">
        <v>69</v>
      </c>
      <c r="B9" s="10" t="s">
        <v>72</v>
      </c>
      <c r="C9" s="10" t="s">
        <v>74</v>
      </c>
      <c r="D9" s="189">
        <v>168000</v>
      </c>
      <c r="E9" s="186"/>
      <c r="F9" s="189"/>
      <c r="G9" s="192"/>
      <c r="I9" s="189"/>
      <c r="J9" s="192"/>
      <c r="L9" s="191"/>
      <c r="N9" s="191"/>
    </row>
    <row r="10" spans="1:14" ht="15">
      <c r="A10" s="187" t="s">
        <v>69</v>
      </c>
      <c r="B10" s="187" t="s">
        <v>72</v>
      </c>
      <c r="C10" s="187" t="s">
        <v>75</v>
      </c>
      <c r="D10" s="188">
        <v>210000</v>
      </c>
      <c r="E10" s="186"/>
      <c r="F10" s="189"/>
      <c r="G10" s="192"/>
      <c r="I10" s="189"/>
      <c r="J10" s="192"/>
      <c r="L10" s="191"/>
      <c r="M10" s="191"/>
      <c r="N10" s="191"/>
    </row>
    <row r="11" spans="1:14" ht="15">
      <c r="A11" s="10" t="s">
        <v>69</v>
      </c>
      <c r="B11" s="10" t="s">
        <v>72</v>
      </c>
      <c r="C11" s="10" t="s">
        <v>76</v>
      </c>
      <c r="D11" s="189">
        <v>1890000</v>
      </c>
      <c r="E11" s="186"/>
      <c r="F11" s="189"/>
      <c r="G11" s="192"/>
      <c r="I11" s="189"/>
      <c r="J11" s="192"/>
      <c r="L11" s="191"/>
      <c r="N11" s="191"/>
    </row>
    <row r="12" spans="1:14" ht="15">
      <c r="A12" s="187" t="s">
        <v>69</v>
      </c>
      <c r="B12" s="187" t="s">
        <v>72</v>
      </c>
      <c r="C12" s="187" t="s">
        <v>77</v>
      </c>
      <c r="D12" s="188">
        <v>378000</v>
      </c>
      <c r="E12" s="186"/>
      <c r="F12" s="189"/>
      <c r="G12" s="192"/>
      <c r="I12" s="189"/>
      <c r="J12" s="192"/>
      <c r="L12" s="191"/>
      <c r="M12" s="191"/>
      <c r="N12" s="191"/>
    </row>
  </sheetData>
  <sheetProtection algorithmName="SHA-512" hashValue="1XYnzt8Rmsny79aR6/p4pqi+dNyAmUTzs2HDfeyuRhIuQ0hooGrbet2yaDC42Bv3NxOr31CXyNJh9xa8trqh0w==" saltValue="IekMD4NShzF7q3N6MgyLcA==" spinCount="100000" sheet="1" objects="1" scenarios="1"/>
  <sortState xmlns:xlrd2="http://schemas.microsoft.com/office/spreadsheetml/2017/richdata2" ref="A7:G12">
    <sortCondition ref="A7:A12"/>
    <sortCondition ref="B7:B12"/>
    <sortCondition ref="C7:C12"/>
  </sortState>
  <mergeCells count="1">
    <mergeCell ref="A2:C4"/>
  </mergeCells>
  <pageMargins left="0.7" right="0.7" top="0.75" bottom="0.75" header="0.3" footer="0.3"/>
  <pageSetup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2"/>
    <pageSetUpPr fitToPage="1"/>
  </sheetPr>
  <dimension ref="A1:T89"/>
  <sheetViews>
    <sheetView showWhiteSpace="0" zoomScale="60" zoomScaleNormal="60" zoomScalePageLayoutView="60" workbookViewId="0">
      <pane xSplit="7" ySplit="12" topLeftCell="H79" activePane="bottomRight" state="frozen"/>
      <selection pane="bottomRight" activeCell="V19" sqref="V19"/>
      <selection pane="bottomLeft" activeCell="A12" sqref="A12"/>
      <selection pane="topRight" activeCell="H1" sqref="H1"/>
    </sheetView>
  </sheetViews>
  <sheetFormatPr defaultColWidth="9.140625" defaultRowHeight="12.6"/>
  <cols>
    <col min="1" max="1" width="7" customWidth="1"/>
    <col min="2" max="2" width="20.42578125" customWidth="1"/>
    <col min="3" max="3" width="11.28515625" customWidth="1"/>
    <col min="7" max="7" width="14.140625" customWidth="1"/>
    <col min="8" max="8" width="2.28515625" customWidth="1"/>
    <col min="9" max="9" width="21.5703125" customWidth="1"/>
    <col min="10" max="10" width="2.28515625" customWidth="1"/>
    <col min="11" max="11" width="21.5703125" customWidth="1"/>
    <col min="12" max="12" width="2.28515625" customWidth="1"/>
    <col min="13" max="13" width="21.42578125" customWidth="1"/>
    <col min="14" max="14" width="2.28515625" customWidth="1"/>
    <col min="15" max="15" width="21.5703125" customWidth="1"/>
    <col min="16" max="16" width="2.28515625" customWidth="1"/>
    <col min="17" max="17" width="21.42578125" customWidth="1"/>
    <col min="18" max="18" width="2.28515625" customWidth="1"/>
    <col min="19" max="19" width="24" bestFit="1" customWidth="1"/>
    <col min="20" max="20" width="2.28515625" customWidth="1"/>
  </cols>
  <sheetData>
    <row r="1" spans="1:20" ht="20.100000000000001">
      <c r="A1" s="235" t="s">
        <v>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20" ht="20.100000000000001">
      <c r="A2" s="235" t="s">
        <v>79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</row>
    <row r="3" spans="1:20" ht="20.100000000000001">
      <c r="A3" s="235" t="s">
        <v>80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r="4" spans="1:20" ht="6" customHeigh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20" ht="24" customHeight="1">
      <c r="A5" s="17"/>
      <c r="B5" s="51" t="s">
        <v>81</v>
      </c>
      <c r="C5" s="236"/>
      <c r="D5" s="236"/>
      <c r="E5" s="236"/>
      <c r="F5" s="236"/>
      <c r="G5" s="236"/>
      <c r="H5" s="2"/>
      <c r="I5" s="1"/>
      <c r="J5" s="1"/>
    </row>
    <row r="6" spans="1:20" ht="4.5" customHeight="1">
      <c r="A6" s="18"/>
      <c r="B6" s="55"/>
      <c r="C6" s="21"/>
      <c r="D6" s="21"/>
      <c r="E6" s="21"/>
      <c r="F6" s="21"/>
      <c r="G6" s="21"/>
      <c r="H6" s="2"/>
      <c r="I6" s="1"/>
      <c r="J6" s="1"/>
    </row>
    <row r="7" spans="1:20" ht="24" customHeight="1">
      <c r="A7" s="51"/>
      <c r="B7" s="51" t="s">
        <v>82</v>
      </c>
      <c r="C7" s="236"/>
      <c r="D7" s="236"/>
      <c r="E7" s="236"/>
      <c r="F7" s="236"/>
      <c r="G7" s="236"/>
      <c r="H7" s="2"/>
      <c r="I7" s="1"/>
      <c r="J7" s="1"/>
    </row>
    <row r="8" spans="1:20" s="10" customFormat="1" ht="4.5" customHeight="1">
      <c r="A8" s="19"/>
      <c r="B8" s="56"/>
      <c r="C8" s="7"/>
      <c r="D8" s="7"/>
      <c r="E8" s="8"/>
      <c r="F8" s="8"/>
      <c r="G8" s="8"/>
      <c r="H8" s="1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0" ht="24" customHeight="1">
      <c r="A9" s="17"/>
      <c r="B9" s="51" t="s">
        <v>83</v>
      </c>
      <c r="C9" s="237"/>
      <c r="D9" s="237"/>
      <c r="E9" s="237"/>
      <c r="F9" s="237"/>
      <c r="G9" s="237"/>
      <c r="H9" s="2"/>
      <c r="I9" s="1"/>
      <c r="J9" s="1"/>
    </row>
    <row r="10" spans="1:20" ht="6" customHeight="1" thickBot="1">
      <c r="A10" s="17"/>
      <c r="B10" s="51"/>
      <c r="C10" s="58"/>
      <c r="D10" s="58"/>
      <c r="E10" s="58"/>
      <c r="F10" s="58"/>
      <c r="G10" s="58"/>
      <c r="H10" s="2"/>
      <c r="I10" s="1"/>
      <c r="J10" s="1"/>
    </row>
    <row r="11" spans="1:20" s="10" customFormat="1" ht="25.15" customHeight="1" thickTop="1">
      <c r="B11" s="33"/>
      <c r="C11" s="231" t="s">
        <v>84</v>
      </c>
      <c r="D11" s="231"/>
      <c r="E11" s="233" t="s">
        <v>3</v>
      </c>
      <c r="F11" s="233"/>
      <c r="G11" s="233"/>
      <c r="H11" s="48"/>
      <c r="I11" s="34" t="s">
        <v>85</v>
      </c>
      <c r="J11" s="49"/>
      <c r="K11" s="34" t="s">
        <v>86</v>
      </c>
      <c r="L11" s="49"/>
      <c r="M11" s="34" t="s">
        <v>87</v>
      </c>
      <c r="N11" s="50"/>
      <c r="O11" s="34" t="s">
        <v>88</v>
      </c>
      <c r="P11" s="49"/>
      <c r="Q11" s="34" t="s">
        <v>89</v>
      </c>
      <c r="R11" s="49"/>
      <c r="S11" s="180" t="s">
        <v>90</v>
      </c>
      <c r="T11" s="57"/>
    </row>
    <row r="12" spans="1:20" s="10" customFormat="1" ht="30.75" customHeight="1">
      <c r="B12" s="35"/>
      <c r="C12" s="232"/>
      <c r="D12" s="232"/>
      <c r="E12" s="234"/>
      <c r="F12" s="234"/>
      <c r="G12" s="234"/>
      <c r="H12" s="52"/>
      <c r="I12" s="24" t="s">
        <v>91</v>
      </c>
      <c r="J12" s="53"/>
      <c r="K12" s="24" t="s">
        <v>91</v>
      </c>
      <c r="L12" s="53"/>
      <c r="M12" s="24" t="s">
        <v>91</v>
      </c>
      <c r="N12" s="54"/>
      <c r="O12" s="24" t="s">
        <v>91</v>
      </c>
      <c r="P12" s="53"/>
      <c r="Q12" s="24" t="s">
        <v>91</v>
      </c>
      <c r="R12" s="53"/>
      <c r="S12" s="181" t="s">
        <v>91</v>
      </c>
      <c r="T12" s="45"/>
    </row>
    <row r="13" spans="1:20" s="10" customFormat="1" ht="25.15" customHeight="1">
      <c r="B13" s="36" t="s">
        <v>92</v>
      </c>
      <c r="C13" s="9">
        <v>501</v>
      </c>
      <c r="D13" s="9" t="s">
        <v>29</v>
      </c>
      <c r="E13" s="9"/>
      <c r="F13" s="9"/>
      <c r="G13" s="9"/>
      <c r="H13" s="37"/>
      <c r="I13" s="110">
        <f>SUM(I14:I16)</f>
        <v>5209</v>
      </c>
      <c r="J13" s="155"/>
      <c r="K13" s="110">
        <f>SUM(K14:K16)</f>
        <v>14000</v>
      </c>
      <c r="L13" s="155"/>
      <c r="M13" s="111">
        <f>SUM(M14:M16)</f>
        <v>0</v>
      </c>
      <c r="N13" s="155"/>
      <c r="O13" s="110">
        <f>SUM(O14:O16)</f>
        <v>14000</v>
      </c>
      <c r="P13" s="156"/>
      <c r="Q13" s="111">
        <f>SUM(Q14:Q16)</f>
        <v>0</v>
      </c>
      <c r="R13" s="156"/>
      <c r="S13" s="112">
        <f>SUM(S14:S16)</f>
        <v>0</v>
      </c>
      <c r="T13" s="45"/>
    </row>
    <row r="14" spans="1:20" s="10" customFormat="1" ht="25.15" customHeight="1">
      <c r="B14" s="38"/>
      <c r="C14" s="9"/>
      <c r="D14" s="9">
        <v>501.1</v>
      </c>
      <c r="E14" s="9" t="s">
        <v>5</v>
      </c>
      <c r="F14" s="9"/>
      <c r="G14" s="9"/>
      <c r="H14" s="37"/>
      <c r="I14" s="157">
        <v>5209</v>
      </c>
      <c r="J14" s="155"/>
      <c r="K14" s="157">
        <v>14000</v>
      </c>
      <c r="L14" s="155"/>
      <c r="M14" s="158">
        <v>0</v>
      </c>
      <c r="N14" s="155"/>
      <c r="O14" s="157">
        <v>14000</v>
      </c>
      <c r="P14" s="156"/>
      <c r="Q14" s="158">
        <v>0</v>
      </c>
      <c r="R14" s="156"/>
      <c r="S14" s="159">
        <v>0</v>
      </c>
      <c r="T14" s="45"/>
    </row>
    <row r="15" spans="1:20" s="10" customFormat="1" ht="25.15" customHeight="1">
      <c r="B15" s="38"/>
      <c r="C15" s="9"/>
      <c r="D15" s="9">
        <v>501.2</v>
      </c>
      <c r="E15" s="9" t="s">
        <v>6</v>
      </c>
      <c r="F15" s="9"/>
      <c r="G15" s="9"/>
      <c r="H15" s="37"/>
      <c r="I15" s="157">
        <v>0</v>
      </c>
      <c r="J15" s="155"/>
      <c r="K15" s="157">
        <v>0</v>
      </c>
      <c r="L15" s="155"/>
      <c r="M15" s="158">
        <v>0</v>
      </c>
      <c r="N15" s="155"/>
      <c r="O15" s="157">
        <v>0</v>
      </c>
      <c r="P15" s="156"/>
      <c r="Q15" s="158">
        <v>0</v>
      </c>
      <c r="R15" s="156"/>
      <c r="S15" s="159">
        <v>0</v>
      </c>
      <c r="T15" s="45"/>
    </row>
    <row r="16" spans="1:20" s="10" customFormat="1" ht="25.15" customHeight="1">
      <c r="B16" s="38"/>
      <c r="C16" s="9"/>
      <c r="D16" s="9">
        <v>501.3</v>
      </c>
      <c r="E16" s="9" t="s">
        <v>7</v>
      </c>
      <c r="F16" s="9"/>
      <c r="G16" s="9"/>
      <c r="H16" s="37"/>
      <c r="I16" s="157">
        <v>0</v>
      </c>
      <c r="J16" s="155"/>
      <c r="K16" s="157">
        <v>0</v>
      </c>
      <c r="L16" s="155"/>
      <c r="M16" s="158">
        <v>0</v>
      </c>
      <c r="N16" s="155"/>
      <c r="O16" s="157">
        <v>0</v>
      </c>
      <c r="P16" s="156"/>
      <c r="Q16" s="158">
        <v>0</v>
      </c>
      <c r="R16" s="156"/>
      <c r="S16" s="159">
        <v>0</v>
      </c>
      <c r="T16" s="45"/>
    </row>
    <row r="17" spans="2:20" s="10" customFormat="1" ht="25.15" customHeight="1">
      <c r="B17" s="38"/>
      <c r="C17" s="9">
        <v>502</v>
      </c>
      <c r="D17" s="9" t="s">
        <v>8</v>
      </c>
      <c r="E17" s="9"/>
      <c r="F17" s="9"/>
      <c r="G17" s="9"/>
      <c r="H17" s="37"/>
      <c r="I17" s="110">
        <v>0</v>
      </c>
      <c r="J17" s="155"/>
      <c r="K17" s="110">
        <v>0</v>
      </c>
      <c r="L17" s="155"/>
      <c r="M17" s="111">
        <v>0</v>
      </c>
      <c r="N17" s="155"/>
      <c r="O17" s="110">
        <v>0</v>
      </c>
      <c r="P17" s="156"/>
      <c r="Q17" s="111">
        <v>0</v>
      </c>
      <c r="R17" s="156"/>
      <c r="S17" s="112">
        <v>0</v>
      </c>
      <c r="T17" s="45"/>
    </row>
    <row r="18" spans="2:20" s="10" customFormat="1" ht="25.15" customHeight="1">
      <c r="B18" s="38"/>
      <c r="C18" s="9">
        <v>512</v>
      </c>
      <c r="D18" s="9" t="s">
        <v>9</v>
      </c>
      <c r="E18" s="9"/>
      <c r="F18" s="9"/>
      <c r="G18" s="9"/>
      <c r="H18" s="37"/>
      <c r="I18" s="110">
        <v>5000</v>
      </c>
      <c r="J18" s="155"/>
      <c r="K18" s="110">
        <v>5000</v>
      </c>
      <c r="L18" s="155"/>
      <c r="M18" s="111">
        <v>5000</v>
      </c>
      <c r="N18" s="155"/>
      <c r="O18" s="110">
        <v>5000</v>
      </c>
      <c r="P18" s="156"/>
      <c r="Q18" s="111">
        <v>5000</v>
      </c>
      <c r="R18" s="156"/>
      <c r="S18" s="112">
        <v>5000</v>
      </c>
      <c r="T18" s="45"/>
    </row>
    <row r="19" spans="2:20" s="10" customFormat="1" ht="25.15" customHeight="1">
      <c r="B19" s="38"/>
      <c r="C19" s="9">
        <v>513</v>
      </c>
      <c r="D19" s="9" t="s">
        <v>10</v>
      </c>
      <c r="E19" s="9"/>
      <c r="F19" s="9"/>
      <c r="G19" s="9"/>
      <c r="H19" s="37"/>
      <c r="I19" s="110">
        <v>0</v>
      </c>
      <c r="J19" s="155"/>
      <c r="K19" s="110">
        <v>0</v>
      </c>
      <c r="L19" s="155"/>
      <c r="M19" s="111">
        <v>0</v>
      </c>
      <c r="N19" s="155"/>
      <c r="O19" s="110">
        <v>0</v>
      </c>
      <c r="P19" s="156"/>
      <c r="Q19" s="111">
        <v>0</v>
      </c>
      <c r="R19" s="156"/>
      <c r="S19" s="112">
        <v>0</v>
      </c>
      <c r="T19" s="45"/>
    </row>
    <row r="20" spans="2:20" s="10" customFormat="1" ht="25.15" customHeight="1">
      <c r="B20" s="38"/>
      <c r="C20" s="9">
        <v>514</v>
      </c>
      <c r="D20" s="9" t="s">
        <v>11</v>
      </c>
      <c r="E20" s="9"/>
      <c r="F20" s="9"/>
      <c r="G20" s="9"/>
      <c r="H20" s="37"/>
      <c r="I20" s="110">
        <v>0</v>
      </c>
      <c r="J20" s="155"/>
      <c r="K20" s="110">
        <v>0</v>
      </c>
      <c r="L20" s="155"/>
      <c r="M20" s="111">
        <v>0</v>
      </c>
      <c r="N20" s="155"/>
      <c r="O20" s="110">
        <v>0</v>
      </c>
      <c r="P20" s="156"/>
      <c r="Q20" s="111">
        <v>0</v>
      </c>
      <c r="R20" s="156"/>
      <c r="S20" s="112">
        <v>0</v>
      </c>
      <c r="T20" s="45"/>
    </row>
    <row r="21" spans="2:20" s="10" customFormat="1" ht="25.15" customHeight="1">
      <c r="B21" s="38"/>
      <c r="C21" s="9">
        <v>515</v>
      </c>
      <c r="D21" s="9" t="s">
        <v>12</v>
      </c>
      <c r="E21" s="9"/>
      <c r="F21" s="9"/>
      <c r="G21" s="9"/>
      <c r="H21" s="37"/>
      <c r="I21" s="110">
        <v>94798</v>
      </c>
      <c r="J21" s="155"/>
      <c r="K21" s="110">
        <v>86422</v>
      </c>
      <c r="L21" s="155"/>
      <c r="M21" s="111">
        <v>86420</v>
      </c>
      <c r="N21" s="155"/>
      <c r="O21" s="110">
        <v>86422</v>
      </c>
      <c r="P21" s="156"/>
      <c r="Q21" s="111">
        <v>86420</v>
      </c>
      <c r="R21" s="156"/>
      <c r="S21" s="112">
        <v>86420</v>
      </c>
      <c r="T21" s="45"/>
    </row>
    <row r="22" spans="2:20" s="10" customFormat="1" ht="25.15" customHeight="1">
      <c r="B22" s="38"/>
      <c r="C22" s="9">
        <v>516</v>
      </c>
      <c r="D22" s="9" t="s">
        <v>13</v>
      </c>
      <c r="E22" s="9"/>
      <c r="F22" s="9"/>
      <c r="G22" s="9"/>
      <c r="H22" s="37"/>
      <c r="I22" s="110">
        <v>300</v>
      </c>
      <c r="J22" s="155"/>
      <c r="K22" s="110">
        <v>0</v>
      </c>
      <c r="L22" s="155"/>
      <c r="M22" s="111">
        <v>0</v>
      </c>
      <c r="N22" s="155"/>
      <c r="O22" s="110">
        <v>0</v>
      </c>
      <c r="P22" s="156"/>
      <c r="Q22" s="111">
        <v>0</v>
      </c>
      <c r="R22" s="156"/>
      <c r="S22" s="112">
        <v>0</v>
      </c>
      <c r="T22" s="45"/>
    </row>
    <row r="23" spans="2:20" s="10" customFormat="1" ht="25.15" customHeight="1">
      <c r="B23" s="38"/>
      <c r="C23" s="9">
        <v>520</v>
      </c>
      <c r="D23" s="9" t="s">
        <v>93</v>
      </c>
      <c r="E23" s="9"/>
      <c r="F23" s="9"/>
      <c r="G23" s="9"/>
      <c r="H23" s="37"/>
      <c r="I23" s="110">
        <f>SUM(I24:I28)</f>
        <v>15455</v>
      </c>
      <c r="J23" s="155"/>
      <c r="K23" s="110">
        <f>SUM(K24:K28)</f>
        <v>15430</v>
      </c>
      <c r="L23" s="155"/>
      <c r="M23" s="111">
        <f>SUM(M24:M28)</f>
        <v>9979</v>
      </c>
      <c r="N23" s="155"/>
      <c r="O23" s="110">
        <f>SUM(O24:O28)</f>
        <v>15430</v>
      </c>
      <c r="P23" s="156"/>
      <c r="Q23" s="111">
        <f>SUM(Q24:Q28)</f>
        <v>9725</v>
      </c>
      <c r="R23" s="156"/>
      <c r="S23" s="111">
        <f>SUM(S24:S28)</f>
        <v>9725</v>
      </c>
      <c r="T23" s="45"/>
    </row>
    <row r="24" spans="2:20" s="10" customFormat="1" ht="25.15" customHeight="1">
      <c r="B24" s="38"/>
      <c r="C24" s="9"/>
      <c r="D24" s="9">
        <v>520.1</v>
      </c>
      <c r="E24" s="9" t="s">
        <v>14</v>
      </c>
      <c r="F24" s="9"/>
      <c r="G24" s="9"/>
      <c r="H24" s="37"/>
      <c r="I24" s="157">
        <v>0</v>
      </c>
      <c r="J24" s="155"/>
      <c r="K24" s="157">
        <v>0</v>
      </c>
      <c r="L24" s="155"/>
      <c r="M24" s="158">
        <v>0</v>
      </c>
      <c r="N24" s="155"/>
      <c r="O24" s="157">
        <v>0</v>
      </c>
      <c r="P24" s="156"/>
      <c r="Q24" s="158">
        <v>0</v>
      </c>
      <c r="R24" s="156"/>
      <c r="S24" s="159">
        <v>0</v>
      </c>
      <c r="T24" s="45"/>
    </row>
    <row r="25" spans="2:20" s="10" customFormat="1" ht="25.15" customHeight="1">
      <c r="B25" s="38"/>
      <c r="C25" s="9"/>
      <c r="D25" s="9">
        <v>520.20000000000005</v>
      </c>
      <c r="E25" s="9" t="s">
        <v>15</v>
      </c>
      <c r="F25" s="9"/>
      <c r="G25" s="9"/>
      <c r="H25" s="37"/>
      <c r="I25" s="157">
        <v>0</v>
      </c>
      <c r="J25" s="155"/>
      <c r="K25" s="157">
        <v>0</v>
      </c>
      <c r="L25" s="155"/>
      <c r="M25" s="158">
        <v>0</v>
      </c>
      <c r="N25" s="155"/>
      <c r="O25" s="157">
        <v>0</v>
      </c>
      <c r="P25" s="156"/>
      <c r="Q25" s="158">
        <v>0</v>
      </c>
      <c r="R25" s="156"/>
      <c r="S25" s="159">
        <v>0</v>
      </c>
      <c r="T25" s="45"/>
    </row>
    <row r="26" spans="2:20" s="10" customFormat="1" ht="25.15" customHeight="1">
      <c r="B26" s="38"/>
      <c r="C26" s="9"/>
      <c r="D26" s="9">
        <v>520.29999999999995</v>
      </c>
      <c r="E26" s="9" t="s">
        <v>16</v>
      </c>
      <c r="F26" s="9"/>
      <c r="G26" s="9"/>
      <c r="H26" s="37"/>
      <c r="I26" s="157">
        <v>14315</v>
      </c>
      <c r="J26" s="155"/>
      <c r="K26" s="157">
        <v>14315</v>
      </c>
      <c r="L26" s="155"/>
      <c r="M26" s="158">
        <v>9225</v>
      </c>
      <c r="N26" s="155"/>
      <c r="O26" s="157">
        <v>14315</v>
      </c>
      <c r="P26" s="156"/>
      <c r="Q26" s="158">
        <v>9225</v>
      </c>
      <c r="R26" s="156"/>
      <c r="S26" s="159">
        <v>9225</v>
      </c>
      <c r="T26" s="45"/>
    </row>
    <row r="27" spans="2:20" s="10" customFormat="1" ht="25.15" customHeight="1">
      <c r="B27" s="38"/>
      <c r="C27" s="9"/>
      <c r="D27" s="9">
        <v>520.4</v>
      </c>
      <c r="E27" s="9" t="s">
        <v>17</v>
      </c>
      <c r="F27" s="9"/>
      <c r="G27" s="9"/>
      <c r="H27" s="37"/>
      <c r="I27" s="157">
        <v>1140</v>
      </c>
      <c r="J27" s="155"/>
      <c r="K27" s="157">
        <v>1115</v>
      </c>
      <c r="L27" s="155"/>
      <c r="M27" s="158">
        <v>754</v>
      </c>
      <c r="N27" s="155"/>
      <c r="O27" s="157">
        <v>1115</v>
      </c>
      <c r="P27" s="156"/>
      <c r="Q27" s="158">
        <v>500</v>
      </c>
      <c r="R27" s="156"/>
      <c r="S27" s="159">
        <v>500</v>
      </c>
      <c r="T27" s="45"/>
    </row>
    <row r="28" spans="2:20" s="10" customFormat="1" ht="25.15" customHeight="1">
      <c r="B28" s="38"/>
      <c r="C28" s="9"/>
      <c r="D28" s="9">
        <v>520.5</v>
      </c>
      <c r="E28" s="9" t="s">
        <v>18</v>
      </c>
      <c r="F28" s="9"/>
      <c r="G28" s="9"/>
      <c r="H28" s="37"/>
      <c r="I28" s="157">
        <v>0</v>
      </c>
      <c r="J28" s="155"/>
      <c r="K28" s="157">
        <v>0</v>
      </c>
      <c r="L28" s="155"/>
      <c r="M28" s="158">
        <v>0</v>
      </c>
      <c r="N28" s="155"/>
      <c r="O28" s="157">
        <v>0</v>
      </c>
      <c r="P28" s="156"/>
      <c r="Q28" s="158">
        <v>0</v>
      </c>
      <c r="R28" s="156"/>
      <c r="S28" s="159">
        <v>0</v>
      </c>
      <c r="T28" s="45"/>
    </row>
    <row r="29" spans="2:20" s="10" customFormat="1" ht="25.15" customHeight="1">
      <c r="B29" s="38"/>
      <c r="C29" s="9">
        <v>522</v>
      </c>
      <c r="D29" s="9" t="s">
        <v>20</v>
      </c>
      <c r="E29" s="9"/>
      <c r="F29" s="9"/>
      <c r="G29" s="9"/>
      <c r="H29" s="37"/>
      <c r="I29" s="110">
        <v>0</v>
      </c>
      <c r="J29" s="155"/>
      <c r="K29" s="110">
        <v>0</v>
      </c>
      <c r="L29" s="155"/>
      <c r="M29" s="111">
        <v>0</v>
      </c>
      <c r="N29" s="155"/>
      <c r="O29" s="110">
        <v>0</v>
      </c>
      <c r="P29" s="156"/>
      <c r="Q29" s="111">
        <v>0</v>
      </c>
      <c r="R29" s="156"/>
      <c r="S29" s="112">
        <v>0</v>
      </c>
      <c r="T29" s="45"/>
    </row>
    <row r="30" spans="2:20" s="10" customFormat="1" ht="25.15" customHeight="1">
      <c r="B30" s="38"/>
      <c r="C30" s="9">
        <v>527</v>
      </c>
      <c r="D30" s="9" t="s">
        <v>21</v>
      </c>
      <c r="E30" s="9"/>
      <c r="F30" s="9"/>
      <c r="G30" s="9"/>
      <c r="H30" s="37"/>
      <c r="I30" s="110">
        <v>0</v>
      </c>
      <c r="J30" s="155"/>
      <c r="K30" s="110">
        <v>0</v>
      </c>
      <c r="L30" s="155"/>
      <c r="M30" s="111">
        <v>0</v>
      </c>
      <c r="N30" s="155"/>
      <c r="O30" s="110">
        <v>0</v>
      </c>
      <c r="P30" s="156"/>
      <c r="Q30" s="111">
        <v>0</v>
      </c>
      <c r="R30" s="156"/>
      <c r="S30" s="112">
        <v>0</v>
      </c>
      <c r="T30" s="45"/>
    </row>
    <row r="31" spans="2:20" s="10" customFormat="1" ht="25.15" customHeight="1">
      <c r="B31" s="38"/>
      <c r="C31" s="9">
        <v>530</v>
      </c>
      <c r="D31" s="9" t="s">
        <v>22</v>
      </c>
      <c r="E31" s="9"/>
      <c r="F31" s="9"/>
      <c r="G31" s="9"/>
      <c r="H31" s="37"/>
      <c r="I31" s="110">
        <v>0</v>
      </c>
      <c r="J31" s="155"/>
      <c r="K31" s="110">
        <v>0</v>
      </c>
      <c r="L31" s="155"/>
      <c r="M31" s="111">
        <v>0</v>
      </c>
      <c r="N31" s="155"/>
      <c r="O31" s="110">
        <v>0</v>
      </c>
      <c r="P31" s="156"/>
      <c r="Q31" s="111">
        <v>0</v>
      </c>
      <c r="R31" s="156"/>
      <c r="S31" s="112">
        <v>0</v>
      </c>
      <c r="T31" s="45"/>
    </row>
    <row r="32" spans="2:20" s="10" customFormat="1" ht="25.15" customHeight="1">
      <c r="B32" s="38"/>
      <c r="C32" s="9">
        <v>531</v>
      </c>
      <c r="D32" s="9" t="s">
        <v>23</v>
      </c>
      <c r="E32" s="9"/>
      <c r="F32" s="9"/>
      <c r="G32" s="9"/>
      <c r="H32" s="37"/>
      <c r="I32" s="110">
        <v>0</v>
      </c>
      <c r="J32" s="155"/>
      <c r="K32" s="110">
        <v>0</v>
      </c>
      <c r="L32" s="155"/>
      <c r="M32" s="111">
        <v>239</v>
      </c>
      <c r="N32" s="155"/>
      <c r="O32" s="110">
        <v>0</v>
      </c>
      <c r="P32" s="156"/>
      <c r="Q32" s="111">
        <v>0</v>
      </c>
      <c r="R32" s="156"/>
      <c r="S32" s="112">
        <v>0</v>
      </c>
      <c r="T32" s="45"/>
    </row>
    <row r="33" spans="2:20" s="10" customFormat="1" ht="25.15" customHeight="1">
      <c r="B33" s="38"/>
      <c r="C33" s="9">
        <v>533</v>
      </c>
      <c r="D33" s="9" t="s">
        <v>24</v>
      </c>
      <c r="E33" s="9"/>
      <c r="F33" s="9"/>
      <c r="G33" s="9"/>
      <c r="H33" s="37"/>
      <c r="I33" s="110">
        <v>0</v>
      </c>
      <c r="J33" s="155"/>
      <c r="K33" s="110">
        <v>0</v>
      </c>
      <c r="L33" s="155"/>
      <c r="M33" s="111">
        <v>0</v>
      </c>
      <c r="N33" s="155"/>
      <c r="O33" s="110">
        <v>0</v>
      </c>
      <c r="P33" s="156"/>
      <c r="Q33" s="111">
        <v>0</v>
      </c>
      <c r="R33" s="156"/>
      <c r="S33" s="112">
        <v>0</v>
      </c>
      <c r="T33" s="45"/>
    </row>
    <row r="34" spans="2:20" s="10" customFormat="1" ht="25.15" customHeight="1">
      <c r="B34" s="38"/>
      <c r="C34" s="9">
        <v>540</v>
      </c>
      <c r="D34" s="9" t="s">
        <v>94</v>
      </c>
      <c r="E34" s="9"/>
      <c r="F34" s="9"/>
      <c r="G34" s="9"/>
      <c r="H34" s="37"/>
      <c r="I34" s="110">
        <v>0</v>
      </c>
      <c r="J34" s="155"/>
      <c r="K34" s="110">
        <v>0</v>
      </c>
      <c r="L34" s="155"/>
      <c r="M34" s="111">
        <v>0</v>
      </c>
      <c r="N34" s="155"/>
      <c r="O34" s="110">
        <v>0</v>
      </c>
      <c r="P34" s="156"/>
      <c r="Q34" s="111">
        <v>0</v>
      </c>
      <c r="R34" s="156"/>
      <c r="S34" s="112">
        <v>0</v>
      </c>
      <c r="T34" s="45"/>
    </row>
    <row r="35" spans="2:20" s="10" customFormat="1" ht="25.15" customHeight="1">
      <c r="B35" s="38"/>
      <c r="C35" s="9">
        <v>546</v>
      </c>
      <c r="D35" s="9" t="s">
        <v>95</v>
      </c>
      <c r="E35" s="9"/>
      <c r="F35" s="9"/>
      <c r="G35" s="9"/>
      <c r="H35" s="37"/>
      <c r="I35" s="110">
        <v>494</v>
      </c>
      <c r="J35" s="155"/>
      <c r="K35" s="110">
        <v>450</v>
      </c>
      <c r="L35" s="155"/>
      <c r="M35" s="111">
        <v>450</v>
      </c>
      <c r="N35" s="155"/>
      <c r="O35" s="110">
        <v>450</v>
      </c>
      <c r="P35" s="156"/>
      <c r="Q35" s="111">
        <v>450</v>
      </c>
      <c r="R35" s="156"/>
      <c r="S35" s="112">
        <v>450</v>
      </c>
      <c r="T35" s="45"/>
    </row>
    <row r="36" spans="2:20" s="10" customFormat="1" ht="24.6" customHeight="1" thickBot="1">
      <c r="B36" s="145"/>
      <c r="C36" s="146">
        <v>547</v>
      </c>
      <c r="D36" s="146" t="s">
        <v>96</v>
      </c>
      <c r="E36" s="146"/>
      <c r="F36" s="146"/>
      <c r="G36" s="146"/>
      <c r="H36" s="37"/>
      <c r="I36" s="113">
        <v>317306</v>
      </c>
      <c r="J36" s="155"/>
      <c r="K36" s="113">
        <v>366066</v>
      </c>
      <c r="L36" s="155"/>
      <c r="M36" s="114">
        <v>300600</v>
      </c>
      <c r="N36" s="155"/>
      <c r="O36" s="113">
        <v>306000</v>
      </c>
      <c r="P36" s="156"/>
      <c r="Q36" s="114">
        <v>306000</v>
      </c>
      <c r="R36" s="156"/>
      <c r="S36" s="115">
        <v>306000</v>
      </c>
      <c r="T36" s="45"/>
    </row>
    <row r="37" spans="2:20" s="10" customFormat="1" ht="30" customHeight="1" thickTop="1" thickBot="1">
      <c r="B37" s="120" t="s">
        <v>97</v>
      </c>
      <c r="C37" s="118"/>
      <c r="D37" s="118"/>
      <c r="E37" s="118"/>
      <c r="F37" s="118"/>
      <c r="G37" s="118"/>
      <c r="H37" s="37"/>
      <c r="I37" s="150">
        <f>SUM(I13,I17:I23,I29:I36)</f>
        <v>438562</v>
      </c>
      <c r="J37" s="151"/>
      <c r="K37" s="150">
        <f t="shared" ref="K37:S37" si="0">SUM(K13,K17:K23,K29:K36)</f>
        <v>487368</v>
      </c>
      <c r="L37" s="151"/>
      <c r="M37" s="152">
        <f t="shared" si="0"/>
        <v>402688</v>
      </c>
      <c r="N37" s="151"/>
      <c r="O37" s="150">
        <f t="shared" si="0"/>
        <v>427302</v>
      </c>
      <c r="P37" s="151"/>
      <c r="Q37" s="152">
        <f t="shared" si="0"/>
        <v>407595</v>
      </c>
      <c r="R37" s="151"/>
      <c r="S37" s="152">
        <f t="shared" si="0"/>
        <v>407595</v>
      </c>
      <c r="T37" s="45"/>
    </row>
    <row r="38" spans="2:20" ht="12" customHeight="1" thickTop="1">
      <c r="B38" s="40"/>
      <c r="C38" s="3"/>
      <c r="D38" s="3"/>
      <c r="E38" s="3"/>
      <c r="F38" s="3"/>
      <c r="G38" s="3"/>
      <c r="H38" s="41"/>
      <c r="I38" s="160"/>
      <c r="J38" s="155"/>
      <c r="K38" s="160"/>
      <c r="L38" s="155"/>
      <c r="M38" s="161"/>
      <c r="N38" s="155"/>
      <c r="O38" s="160"/>
      <c r="P38" s="156"/>
      <c r="Q38" s="161"/>
      <c r="R38" s="156"/>
      <c r="S38" s="162"/>
      <c r="T38" s="46"/>
    </row>
    <row r="39" spans="2:20" s="10" customFormat="1" ht="25.15" customHeight="1">
      <c r="B39" s="36" t="s">
        <v>98</v>
      </c>
      <c r="C39" s="9">
        <v>601</v>
      </c>
      <c r="D39" s="9" t="s">
        <v>29</v>
      </c>
      <c r="E39" s="9"/>
      <c r="F39" s="9"/>
      <c r="G39" s="9"/>
      <c r="H39" s="37"/>
      <c r="I39" s="147">
        <v>0</v>
      </c>
      <c r="J39" s="155"/>
      <c r="K39" s="147">
        <v>0</v>
      </c>
      <c r="L39" s="155"/>
      <c r="M39" s="148">
        <v>0</v>
      </c>
      <c r="N39" s="155"/>
      <c r="O39" s="147">
        <v>0</v>
      </c>
      <c r="P39" s="156"/>
      <c r="Q39" s="148">
        <v>0</v>
      </c>
      <c r="R39" s="156"/>
      <c r="S39" s="149">
        <v>0</v>
      </c>
      <c r="T39" s="45"/>
    </row>
    <row r="40" spans="2:20" s="10" customFormat="1" ht="25.15" customHeight="1">
      <c r="B40" s="38"/>
      <c r="C40" s="9">
        <v>602</v>
      </c>
      <c r="D40" s="9" t="s">
        <v>8</v>
      </c>
      <c r="E40" s="9"/>
      <c r="F40" s="9"/>
      <c r="G40" s="9"/>
      <c r="H40" s="37"/>
      <c r="I40" s="110">
        <v>175</v>
      </c>
      <c r="J40" s="155"/>
      <c r="K40" s="110">
        <v>175</v>
      </c>
      <c r="L40" s="155"/>
      <c r="M40" s="111">
        <v>50</v>
      </c>
      <c r="N40" s="155"/>
      <c r="O40" s="110">
        <v>175</v>
      </c>
      <c r="P40" s="156"/>
      <c r="Q40" s="111">
        <v>50</v>
      </c>
      <c r="R40" s="156"/>
      <c r="S40" s="112">
        <v>50</v>
      </c>
      <c r="T40" s="45"/>
    </row>
    <row r="41" spans="2:20" s="10" customFormat="1" ht="25.15" customHeight="1">
      <c r="B41" s="38"/>
      <c r="C41" s="9">
        <v>603</v>
      </c>
      <c r="D41" s="9" t="s">
        <v>30</v>
      </c>
      <c r="E41" s="9"/>
      <c r="F41" s="9"/>
      <c r="G41" s="9"/>
      <c r="H41" s="37"/>
      <c r="I41" s="110">
        <v>1553</v>
      </c>
      <c r="J41" s="155"/>
      <c r="K41" s="110">
        <v>2500</v>
      </c>
      <c r="L41" s="155"/>
      <c r="M41" s="111">
        <v>0</v>
      </c>
      <c r="N41" s="155"/>
      <c r="O41" s="110">
        <v>2500</v>
      </c>
      <c r="P41" s="156"/>
      <c r="Q41" s="111">
        <v>0</v>
      </c>
      <c r="R41" s="156"/>
      <c r="S41" s="112">
        <v>0</v>
      </c>
      <c r="T41" s="45"/>
    </row>
    <row r="42" spans="2:20" s="10" customFormat="1" ht="25.15" customHeight="1">
      <c r="B42" s="38"/>
      <c r="C42" s="9">
        <v>604</v>
      </c>
      <c r="D42" s="9" t="s">
        <v>31</v>
      </c>
      <c r="E42" s="9"/>
      <c r="F42" s="9"/>
      <c r="G42" s="9"/>
      <c r="H42" s="37"/>
      <c r="I42" s="110">
        <v>0</v>
      </c>
      <c r="J42" s="155"/>
      <c r="K42" s="110">
        <v>0</v>
      </c>
      <c r="L42" s="155"/>
      <c r="M42" s="111">
        <v>0</v>
      </c>
      <c r="N42" s="155"/>
      <c r="O42" s="110">
        <v>0</v>
      </c>
      <c r="P42" s="156"/>
      <c r="Q42" s="111">
        <v>0</v>
      </c>
      <c r="R42" s="156"/>
      <c r="S42" s="112">
        <v>0</v>
      </c>
      <c r="T42" s="45"/>
    </row>
    <row r="43" spans="2:20" s="10" customFormat="1" ht="25.15" customHeight="1">
      <c r="B43" s="38"/>
      <c r="C43" s="9">
        <v>605</v>
      </c>
      <c r="D43" s="9" t="s">
        <v>32</v>
      </c>
      <c r="E43" s="9"/>
      <c r="F43" s="9"/>
      <c r="G43" s="9"/>
      <c r="H43" s="37"/>
      <c r="I43" s="110">
        <v>1143</v>
      </c>
      <c r="J43" s="155"/>
      <c r="K43" s="110">
        <v>1589</v>
      </c>
      <c r="L43" s="155"/>
      <c r="M43" s="111">
        <v>300</v>
      </c>
      <c r="N43" s="155"/>
      <c r="O43" s="110">
        <v>1589</v>
      </c>
      <c r="P43" s="156"/>
      <c r="Q43" s="111">
        <v>300</v>
      </c>
      <c r="R43" s="156"/>
      <c r="S43" s="112">
        <v>300</v>
      </c>
      <c r="T43" s="45"/>
    </row>
    <row r="44" spans="2:20" s="10" customFormat="1" ht="25.15" customHeight="1">
      <c r="B44" s="38"/>
      <c r="C44" s="9">
        <v>606</v>
      </c>
      <c r="D44" s="9" t="s">
        <v>33</v>
      </c>
      <c r="E44" s="9"/>
      <c r="F44" s="9"/>
      <c r="G44" s="9"/>
      <c r="H44" s="37"/>
      <c r="I44" s="110">
        <v>5154</v>
      </c>
      <c r="J44" s="155"/>
      <c r="K44" s="110">
        <v>6000</v>
      </c>
      <c r="L44" s="155"/>
      <c r="M44" s="111">
        <v>1600</v>
      </c>
      <c r="N44" s="155"/>
      <c r="O44" s="110">
        <v>6000</v>
      </c>
      <c r="P44" s="156"/>
      <c r="Q44" s="111">
        <v>1600</v>
      </c>
      <c r="R44" s="156"/>
      <c r="S44" s="112">
        <v>1600</v>
      </c>
      <c r="T44" s="45"/>
    </row>
    <row r="45" spans="2:20" s="10" customFormat="1" ht="25.15" customHeight="1">
      <c r="B45" s="38"/>
      <c r="C45" s="9">
        <v>607</v>
      </c>
      <c r="D45" s="9" t="s">
        <v>34</v>
      </c>
      <c r="E45" s="9"/>
      <c r="F45" s="9"/>
      <c r="G45" s="9"/>
      <c r="H45" s="37"/>
      <c r="I45" s="110">
        <v>17066</v>
      </c>
      <c r="J45" s="155"/>
      <c r="K45" s="110">
        <v>8000</v>
      </c>
      <c r="L45" s="155"/>
      <c r="M45" s="111">
        <v>6583</v>
      </c>
      <c r="N45" s="155"/>
      <c r="O45" s="110">
        <v>8000</v>
      </c>
      <c r="P45" s="156"/>
      <c r="Q45" s="111">
        <v>3000</v>
      </c>
      <c r="R45" s="156"/>
      <c r="S45" s="112">
        <v>3000</v>
      </c>
      <c r="T45" s="45"/>
    </row>
    <row r="46" spans="2:20" s="10" customFormat="1" ht="25.15" customHeight="1">
      <c r="B46" s="38"/>
      <c r="C46" s="9">
        <v>608</v>
      </c>
      <c r="D46" s="9" t="s">
        <v>99</v>
      </c>
      <c r="E46" s="9"/>
      <c r="F46" s="9"/>
      <c r="G46" s="9"/>
      <c r="H46" s="37"/>
      <c r="I46" s="110">
        <f>SUM(I47:I48)</f>
        <v>9418</v>
      </c>
      <c r="J46" s="155"/>
      <c r="K46" s="116">
        <f>SUM(K47:K48)</f>
        <v>6000</v>
      </c>
      <c r="L46" s="155"/>
      <c r="M46" s="117">
        <f>SUM(M47:M48)</f>
        <v>8533</v>
      </c>
      <c r="N46" s="155"/>
      <c r="O46" s="154">
        <f>SUM(O47:O48)</f>
        <v>6000</v>
      </c>
      <c r="P46" s="156"/>
      <c r="Q46" s="117">
        <f>SUM(Q47:Q48)</f>
        <v>7000</v>
      </c>
      <c r="R46" s="156"/>
      <c r="S46" s="153">
        <f>SUM(S47:S48)</f>
        <v>7000</v>
      </c>
      <c r="T46" s="45"/>
    </row>
    <row r="47" spans="2:20" s="10" customFormat="1" ht="25.15" customHeight="1">
      <c r="B47" s="38"/>
      <c r="C47" s="9"/>
      <c r="D47" s="9">
        <v>608.1</v>
      </c>
      <c r="E47" s="9" t="s">
        <v>0</v>
      </c>
      <c r="F47" s="9"/>
      <c r="G47" s="9"/>
      <c r="H47" s="37"/>
      <c r="I47" s="157">
        <v>7612</v>
      </c>
      <c r="J47" s="155"/>
      <c r="K47" s="157">
        <v>5000</v>
      </c>
      <c r="L47" s="155"/>
      <c r="M47" s="158">
        <v>7100</v>
      </c>
      <c r="N47" s="155"/>
      <c r="O47" s="157">
        <v>5000</v>
      </c>
      <c r="P47" s="156"/>
      <c r="Q47" s="158">
        <v>6000</v>
      </c>
      <c r="R47" s="156"/>
      <c r="S47" s="159">
        <v>6000</v>
      </c>
      <c r="T47" s="45"/>
    </row>
    <row r="48" spans="2:20" s="10" customFormat="1" ht="25.15" customHeight="1">
      <c r="B48" s="38"/>
      <c r="C48" s="9"/>
      <c r="D48" s="9">
        <v>608.20000000000005</v>
      </c>
      <c r="E48" s="9" t="s">
        <v>100</v>
      </c>
      <c r="F48" s="9"/>
      <c r="G48" s="9"/>
      <c r="H48" s="37"/>
      <c r="I48" s="157">
        <v>1806</v>
      </c>
      <c r="J48" s="155"/>
      <c r="K48" s="157">
        <v>1000</v>
      </c>
      <c r="L48" s="155"/>
      <c r="M48" s="158">
        <v>1433</v>
      </c>
      <c r="N48" s="155"/>
      <c r="O48" s="157">
        <v>1000</v>
      </c>
      <c r="P48" s="156"/>
      <c r="Q48" s="158">
        <v>1000</v>
      </c>
      <c r="R48" s="156"/>
      <c r="S48" s="159">
        <v>1000</v>
      </c>
      <c r="T48" s="45"/>
    </row>
    <row r="49" spans="2:20" s="10" customFormat="1" ht="25.15" customHeight="1">
      <c r="B49" s="38"/>
      <c r="C49" s="9">
        <v>609</v>
      </c>
      <c r="D49" s="9" t="s">
        <v>37</v>
      </c>
      <c r="E49" s="9"/>
      <c r="F49" s="9"/>
      <c r="G49" s="9"/>
      <c r="H49" s="37"/>
      <c r="I49" s="110">
        <v>395</v>
      </c>
      <c r="J49" s="155"/>
      <c r="K49" s="110">
        <v>395</v>
      </c>
      <c r="L49" s="155"/>
      <c r="M49" s="111">
        <v>395</v>
      </c>
      <c r="N49" s="155"/>
      <c r="O49" s="110">
        <v>395</v>
      </c>
      <c r="P49" s="156"/>
      <c r="Q49" s="111">
        <v>400</v>
      </c>
      <c r="R49" s="156"/>
      <c r="S49" s="112">
        <v>400</v>
      </c>
      <c r="T49" s="45"/>
    </row>
    <row r="50" spans="2:20" s="10" customFormat="1" ht="25.15" customHeight="1">
      <c r="B50" s="38"/>
      <c r="C50" s="9">
        <v>610</v>
      </c>
      <c r="D50" s="9" t="s">
        <v>101</v>
      </c>
      <c r="E50" s="9"/>
      <c r="F50" s="9"/>
      <c r="G50" s="9"/>
      <c r="H50" s="37"/>
      <c r="I50" s="110">
        <f>SUM(I51:I52)</f>
        <v>9417</v>
      </c>
      <c r="J50" s="155"/>
      <c r="K50" s="116">
        <f>SUM(K51:K52)</f>
        <v>9350</v>
      </c>
      <c r="L50" s="155"/>
      <c r="M50" s="117">
        <f>SUM(M51:M52)</f>
        <v>7457</v>
      </c>
      <c r="N50" s="155"/>
      <c r="O50" s="154">
        <f>SUM(O51:O52)</f>
        <v>5500</v>
      </c>
      <c r="P50" s="156"/>
      <c r="Q50" s="117">
        <f>SUM(Q51:Q52)</f>
        <v>6350</v>
      </c>
      <c r="R50" s="156"/>
      <c r="S50" s="153">
        <f>SUM(S51:S52)</f>
        <v>6350</v>
      </c>
      <c r="T50" s="45"/>
    </row>
    <row r="51" spans="2:20" s="10" customFormat="1" ht="25.15" customHeight="1">
      <c r="B51" s="38"/>
      <c r="C51" s="9"/>
      <c r="D51" s="9">
        <v>610.1</v>
      </c>
      <c r="E51" s="9" t="s">
        <v>0</v>
      </c>
      <c r="F51" s="9"/>
      <c r="G51" s="9"/>
      <c r="H51" s="37"/>
      <c r="I51" s="157">
        <v>8876</v>
      </c>
      <c r="J51" s="155"/>
      <c r="K51" s="157">
        <v>8850</v>
      </c>
      <c r="L51" s="155"/>
      <c r="M51" s="158">
        <v>7100</v>
      </c>
      <c r="N51" s="155"/>
      <c r="O51" s="157">
        <v>5000</v>
      </c>
      <c r="P51" s="156"/>
      <c r="Q51" s="158">
        <v>6000</v>
      </c>
      <c r="R51" s="156"/>
      <c r="S51" s="159">
        <v>6000</v>
      </c>
      <c r="T51" s="45"/>
    </row>
    <row r="52" spans="2:20" s="10" customFormat="1" ht="25.15" customHeight="1">
      <c r="B52" s="38"/>
      <c r="C52" s="9"/>
      <c r="D52" s="9">
        <v>610.20000000000005</v>
      </c>
      <c r="E52" s="9" t="s">
        <v>100</v>
      </c>
      <c r="F52" s="9"/>
      <c r="G52" s="9"/>
      <c r="H52" s="37"/>
      <c r="I52" s="157">
        <v>541</v>
      </c>
      <c r="J52" s="155"/>
      <c r="K52" s="157">
        <v>500</v>
      </c>
      <c r="L52" s="155"/>
      <c r="M52" s="158">
        <v>357</v>
      </c>
      <c r="N52" s="155"/>
      <c r="O52" s="157">
        <v>500</v>
      </c>
      <c r="P52" s="156"/>
      <c r="Q52" s="158">
        <v>350</v>
      </c>
      <c r="R52" s="156"/>
      <c r="S52" s="159">
        <v>350</v>
      </c>
      <c r="T52" s="45"/>
    </row>
    <row r="53" spans="2:20" s="10" customFormat="1" ht="25.15" customHeight="1">
      <c r="B53" s="38"/>
      <c r="C53" s="9">
        <v>611</v>
      </c>
      <c r="D53" s="9" t="s">
        <v>40</v>
      </c>
      <c r="E53" s="9"/>
      <c r="F53" s="9"/>
      <c r="G53" s="9"/>
      <c r="H53" s="37"/>
      <c r="I53" s="110">
        <v>12601</v>
      </c>
      <c r="J53" s="155"/>
      <c r="K53" s="110">
        <v>12600</v>
      </c>
      <c r="L53" s="155"/>
      <c r="M53" s="111">
        <v>3154</v>
      </c>
      <c r="N53" s="155"/>
      <c r="O53" s="110">
        <v>12600</v>
      </c>
      <c r="P53" s="156"/>
      <c r="Q53" s="111">
        <v>8000</v>
      </c>
      <c r="R53" s="156"/>
      <c r="S53" s="112">
        <v>8000</v>
      </c>
      <c r="T53" s="45"/>
    </row>
    <row r="54" spans="2:20" s="10" customFormat="1" ht="25.15" customHeight="1">
      <c r="B54" s="38"/>
      <c r="C54" s="9">
        <v>612</v>
      </c>
      <c r="D54" s="9" t="s">
        <v>9</v>
      </c>
      <c r="E54" s="9"/>
      <c r="F54" s="9"/>
      <c r="G54" s="9"/>
      <c r="H54" s="37"/>
      <c r="I54" s="110">
        <v>12461</v>
      </c>
      <c r="J54" s="155"/>
      <c r="K54" s="110">
        <v>8000</v>
      </c>
      <c r="L54" s="155"/>
      <c r="M54" s="111">
        <v>2275</v>
      </c>
      <c r="N54" s="155"/>
      <c r="O54" s="110">
        <v>8000</v>
      </c>
      <c r="P54" s="156"/>
      <c r="Q54" s="111">
        <v>2275</v>
      </c>
      <c r="R54" s="156"/>
      <c r="S54" s="112">
        <v>2275</v>
      </c>
      <c r="T54" s="45"/>
    </row>
    <row r="55" spans="2:20" s="10" customFormat="1" ht="25.15" customHeight="1">
      <c r="B55" s="38"/>
      <c r="C55" s="9">
        <v>613</v>
      </c>
      <c r="D55" s="9" t="s">
        <v>10</v>
      </c>
      <c r="E55" s="9"/>
      <c r="F55" s="9"/>
      <c r="G55" s="9"/>
      <c r="H55" s="37"/>
      <c r="I55" s="110">
        <v>0</v>
      </c>
      <c r="J55" s="155"/>
      <c r="K55" s="110">
        <v>0</v>
      </c>
      <c r="L55" s="155"/>
      <c r="M55" s="111">
        <v>0</v>
      </c>
      <c r="N55" s="155"/>
      <c r="O55" s="110">
        <v>0</v>
      </c>
      <c r="P55" s="156"/>
      <c r="Q55" s="111">
        <v>0</v>
      </c>
      <c r="R55" s="156"/>
      <c r="S55" s="112">
        <v>0</v>
      </c>
      <c r="T55" s="45"/>
    </row>
    <row r="56" spans="2:20" s="10" customFormat="1" ht="25.15" customHeight="1">
      <c r="B56" s="38"/>
      <c r="C56" s="9">
        <v>615</v>
      </c>
      <c r="D56" s="9" t="s">
        <v>12</v>
      </c>
      <c r="E56" s="9"/>
      <c r="F56" s="9"/>
      <c r="G56" s="9"/>
      <c r="H56" s="37"/>
      <c r="I56" s="110">
        <f>SUM(I57:I58)</f>
        <v>56256</v>
      </c>
      <c r="J56" s="155"/>
      <c r="K56" s="116">
        <f>SUM(K57:K58)</f>
        <v>35853</v>
      </c>
      <c r="L56" s="155"/>
      <c r="M56" s="117">
        <f>SUM(M57:M58)</f>
        <v>42808</v>
      </c>
      <c r="N56" s="155"/>
      <c r="O56" s="116">
        <f>SUM(O57:O58)</f>
        <v>35853</v>
      </c>
      <c r="P56" s="156"/>
      <c r="Q56" s="117">
        <f>SUM(Q57:Q58)</f>
        <v>38835</v>
      </c>
      <c r="R56" s="156"/>
      <c r="S56" s="117">
        <f>SUM(S57:S58)</f>
        <v>38835</v>
      </c>
      <c r="T56" s="45"/>
    </row>
    <row r="57" spans="2:20" s="10" customFormat="1" ht="25.15" customHeight="1">
      <c r="B57" s="38"/>
      <c r="C57" s="9"/>
      <c r="D57" s="9">
        <v>615.1</v>
      </c>
      <c r="E57" s="9" t="s">
        <v>0</v>
      </c>
      <c r="F57" s="9"/>
      <c r="G57" s="9"/>
      <c r="H57" s="37"/>
      <c r="I57" s="157">
        <v>0</v>
      </c>
      <c r="J57" s="155"/>
      <c r="K57" s="157">
        <v>0</v>
      </c>
      <c r="L57" s="155"/>
      <c r="M57" s="158">
        <v>0</v>
      </c>
      <c r="N57" s="155"/>
      <c r="O57" s="157">
        <v>0</v>
      </c>
      <c r="P57" s="156"/>
      <c r="Q57" s="158">
        <v>0</v>
      </c>
      <c r="R57" s="156"/>
      <c r="S57" s="159">
        <v>0</v>
      </c>
      <c r="T57" s="45"/>
    </row>
    <row r="58" spans="2:20" s="10" customFormat="1" ht="25.15" customHeight="1">
      <c r="B58" s="38"/>
      <c r="C58" s="9"/>
      <c r="D58" s="9">
        <v>615.20000000000005</v>
      </c>
      <c r="E58" s="9" t="s">
        <v>100</v>
      </c>
      <c r="F58" s="9"/>
      <c r="G58" s="9"/>
      <c r="H58" s="37"/>
      <c r="I58" s="157">
        <v>56256</v>
      </c>
      <c r="J58" s="155"/>
      <c r="K58" s="157">
        <v>35853</v>
      </c>
      <c r="L58" s="155"/>
      <c r="M58" s="158">
        <v>42808</v>
      </c>
      <c r="N58" s="155"/>
      <c r="O58" s="157">
        <v>35853</v>
      </c>
      <c r="P58" s="156"/>
      <c r="Q58" s="158">
        <v>38835</v>
      </c>
      <c r="R58" s="156"/>
      <c r="S58" s="159">
        <v>38835</v>
      </c>
      <c r="T58" s="45"/>
    </row>
    <row r="59" spans="2:20" s="10" customFormat="1" ht="25.15" customHeight="1">
      <c r="B59" s="38"/>
      <c r="C59" s="9">
        <v>616</v>
      </c>
      <c r="D59" s="9" t="s">
        <v>43</v>
      </c>
      <c r="E59" s="9"/>
      <c r="F59" s="9"/>
      <c r="G59" s="9"/>
      <c r="H59" s="37"/>
      <c r="I59" s="110">
        <v>0</v>
      </c>
      <c r="J59" s="155"/>
      <c r="K59" s="110">
        <v>0</v>
      </c>
      <c r="L59" s="155"/>
      <c r="M59" s="111">
        <v>0</v>
      </c>
      <c r="N59" s="155"/>
      <c r="O59" s="110">
        <v>0</v>
      </c>
      <c r="P59" s="156"/>
      <c r="Q59" s="111">
        <v>0</v>
      </c>
      <c r="R59" s="156"/>
      <c r="S59" s="112">
        <v>0</v>
      </c>
      <c r="T59" s="45"/>
    </row>
    <row r="60" spans="2:20" s="10" customFormat="1" ht="25.15" customHeight="1">
      <c r="B60" s="38"/>
      <c r="C60" s="9">
        <v>617</v>
      </c>
      <c r="D60" s="9" t="s">
        <v>102</v>
      </c>
      <c r="E60" s="9"/>
      <c r="F60" s="9"/>
      <c r="G60" s="9"/>
      <c r="H60" s="37"/>
      <c r="I60" s="110">
        <f>SUM(I61:I64)</f>
        <v>10503</v>
      </c>
      <c r="J60" s="155"/>
      <c r="K60" s="116">
        <f>SUM(K61:K64)</f>
        <v>10503</v>
      </c>
      <c r="L60" s="155"/>
      <c r="M60" s="117">
        <f>SUM(M61:M64)</f>
        <v>6808</v>
      </c>
      <c r="N60" s="155"/>
      <c r="O60" s="116">
        <f>SUM(O61:O64)</f>
        <v>10503</v>
      </c>
      <c r="P60" s="156"/>
      <c r="Q60" s="117">
        <f>SUM(Q61:Q64)</f>
        <v>7000</v>
      </c>
      <c r="R60" s="156"/>
      <c r="S60" s="117">
        <f>SUM(S61:S64)</f>
        <v>7000</v>
      </c>
      <c r="T60" s="45"/>
    </row>
    <row r="61" spans="2:20" s="10" customFormat="1" ht="25.15" customHeight="1">
      <c r="B61" s="38"/>
      <c r="C61" s="9"/>
      <c r="D61" s="9">
        <v>617.1</v>
      </c>
      <c r="E61" s="9" t="s">
        <v>44</v>
      </c>
      <c r="F61" s="9"/>
      <c r="G61" s="9"/>
      <c r="H61" s="37"/>
      <c r="I61" s="157">
        <v>0</v>
      </c>
      <c r="J61" s="163"/>
      <c r="K61" s="157">
        <v>0</v>
      </c>
      <c r="L61" s="163"/>
      <c r="M61" s="158">
        <v>0</v>
      </c>
      <c r="N61" s="163"/>
      <c r="O61" s="157">
        <v>0</v>
      </c>
      <c r="P61" s="164"/>
      <c r="Q61" s="158">
        <v>0</v>
      </c>
      <c r="R61" s="164"/>
      <c r="S61" s="159">
        <v>0</v>
      </c>
      <c r="T61" s="45"/>
    </row>
    <row r="62" spans="2:20" s="10" customFormat="1" ht="25.15" customHeight="1">
      <c r="B62" s="38"/>
      <c r="C62" s="9"/>
      <c r="D62" s="9">
        <v>617.20000000000005</v>
      </c>
      <c r="E62" s="9" t="s">
        <v>45</v>
      </c>
      <c r="F62" s="9"/>
      <c r="G62" s="9"/>
      <c r="H62" s="37"/>
      <c r="I62" s="157">
        <v>10503</v>
      </c>
      <c r="J62" s="163"/>
      <c r="K62" s="157">
        <v>10503</v>
      </c>
      <c r="L62" s="163"/>
      <c r="M62" s="158">
        <v>6808</v>
      </c>
      <c r="N62" s="163"/>
      <c r="O62" s="157">
        <v>10503</v>
      </c>
      <c r="P62" s="164"/>
      <c r="Q62" s="158">
        <v>7000</v>
      </c>
      <c r="R62" s="164"/>
      <c r="S62" s="159">
        <v>7000</v>
      </c>
      <c r="T62" s="45"/>
    </row>
    <row r="63" spans="2:20" s="10" customFormat="1" ht="25.15" customHeight="1">
      <c r="B63" s="38"/>
      <c r="C63" s="9"/>
      <c r="D63" s="9">
        <v>617.29999999999995</v>
      </c>
      <c r="E63" s="9" t="s">
        <v>46</v>
      </c>
      <c r="F63" s="9"/>
      <c r="G63" s="9"/>
      <c r="H63" s="37"/>
      <c r="I63" s="157">
        <v>0</v>
      </c>
      <c r="J63" s="163"/>
      <c r="K63" s="157">
        <v>0</v>
      </c>
      <c r="L63" s="163"/>
      <c r="M63" s="158">
        <v>0</v>
      </c>
      <c r="N63" s="163"/>
      <c r="O63" s="157">
        <v>0</v>
      </c>
      <c r="P63" s="164"/>
      <c r="Q63" s="158">
        <v>0</v>
      </c>
      <c r="R63" s="164"/>
      <c r="S63" s="159">
        <v>0</v>
      </c>
      <c r="T63" s="45"/>
    </row>
    <row r="64" spans="2:20" s="10" customFormat="1" ht="25.15" customHeight="1">
      <c r="B64" s="38"/>
      <c r="C64" s="9"/>
      <c r="D64" s="9">
        <v>617.4</v>
      </c>
      <c r="E64" s="9" t="s">
        <v>47</v>
      </c>
      <c r="F64" s="9"/>
      <c r="G64" s="9"/>
      <c r="H64" s="37"/>
      <c r="I64" s="157">
        <v>0</v>
      </c>
      <c r="J64" s="163"/>
      <c r="K64" s="157">
        <v>0</v>
      </c>
      <c r="L64" s="163"/>
      <c r="M64" s="158">
        <v>0</v>
      </c>
      <c r="N64" s="163"/>
      <c r="O64" s="157">
        <v>0</v>
      </c>
      <c r="P64" s="164"/>
      <c r="Q64" s="158">
        <v>0</v>
      </c>
      <c r="R64" s="164"/>
      <c r="S64" s="159">
        <v>0</v>
      </c>
      <c r="T64" s="45"/>
    </row>
    <row r="65" spans="2:20" s="10" customFormat="1" ht="25.15" customHeight="1">
      <c r="B65" s="38"/>
      <c r="C65" s="9">
        <v>622</v>
      </c>
      <c r="D65" s="9" t="s">
        <v>19</v>
      </c>
      <c r="E65" s="9"/>
      <c r="F65" s="9"/>
      <c r="G65" s="9"/>
      <c r="H65" s="37"/>
      <c r="I65" s="110">
        <f>SUM(I66:I67)</f>
        <v>1320</v>
      </c>
      <c r="J65" s="155"/>
      <c r="K65" s="116">
        <f>SUM(K66:K67)</f>
        <v>1020</v>
      </c>
      <c r="L65" s="155"/>
      <c r="M65" s="117">
        <f>SUM(M66:M67)</f>
        <v>1768</v>
      </c>
      <c r="N65" s="155"/>
      <c r="O65" s="116">
        <f>SUM(O66:O67)</f>
        <v>1020</v>
      </c>
      <c r="P65" s="156"/>
      <c r="Q65" s="117">
        <f>SUM(Q66:Q67)</f>
        <v>1600</v>
      </c>
      <c r="R65" s="156"/>
      <c r="S65" s="117">
        <f>SUM(S66:S67)</f>
        <v>1600</v>
      </c>
      <c r="T65" s="45"/>
    </row>
    <row r="66" spans="2:20" s="10" customFormat="1" ht="25.15" customHeight="1">
      <c r="B66" s="38"/>
      <c r="C66" s="9"/>
      <c r="D66" s="9">
        <v>622.1</v>
      </c>
      <c r="E66" s="9" t="s">
        <v>48</v>
      </c>
      <c r="F66" s="9"/>
      <c r="G66" s="9"/>
      <c r="H66" s="37"/>
      <c r="I66" s="157">
        <v>1320</v>
      </c>
      <c r="J66" s="163"/>
      <c r="K66" s="157">
        <v>1020</v>
      </c>
      <c r="L66" s="163"/>
      <c r="M66" s="158">
        <v>1768</v>
      </c>
      <c r="N66" s="163"/>
      <c r="O66" s="157">
        <v>1020</v>
      </c>
      <c r="P66" s="164"/>
      <c r="Q66" s="158">
        <v>1600</v>
      </c>
      <c r="R66" s="164"/>
      <c r="S66" s="159">
        <v>1600</v>
      </c>
      <c r="T66" s="45"/>
    </row>
    <row r="67" spans="2:20" s="10" customFormat="1" ht="25.15" customHeight="1">
      <c r="B67" s="38"/>
      <c r="C67" s="9"/>
      <c r="D67" s="9">
        <v>622.20000000000005</v>
      </c>
      <c r="E67" s="9" t="s">
        <v>49</v>
      </c>
      <c r="F67" s="9"/>
      <c r="G67" s="9"/>
      <c r="H67" s="37"/>
      <c r="I67" s="157">
        <v>0</v>
      </c>
      <c r="J67" s="163"/>
      <c r="K67" s="157">
        <v>0</v>
      </c>
      <c r="L67" s="163"/>
      <c r="M67" s="158">
        <v>0</v>
      </c>
      <c r="N67" s="163"/>
      <c r="O67" s="157">
        <v>0</v>
      </c>
      <c r="P67" s="164"/>
      <c r="Q67" s="158">
        <v>0</v>
      </c>
      <c r="R67" s="164"/>
      <c r="S67" s="159">
        <v>0</v>
      </c>
      <c r="T67" s="45"/>
    </row>
    <row r="68" spans="2:20" s="10" customFormat="1" ht="25.15" customHeight="1">
      <c r="B68" s="38"/>
      <c r="C68" s="9">
        <v>623</v>
      </c>
      <c r="D68" s="9" t="s">
        <v>20</v>
      </c>
      <c r="E68" s="9"/>
      <c r="F68" s="9"/>
      <c r="G68" s="9"/>
      <c r="H68" s="37"/>
      <c r="I68" s="110">
        <v>2772</v>
      </c>
      <c r="J68" s="155"/>
      <c r="K68" s="110">
        <v>2255</v>
      </c>
      <c r="L68" s="155"/>
      <c r="M68" s="111">
        <v>2472</v>
      </c>
      <c r="N68" s="155"/>
      <c r="O68" s="110">
        <v>2255</v>
      </c>
      <c r="P68" s="156"/>
      <c r="Q68" s="111">
        <v>0</v>
      </c>
      <c r="R68" s="156"/>
      <c r="S68" s="112">
        <v>0</v>
      </c>
      <c r="T68" s="45"/>
    </row>
    <row r="69" spans="2:20" s="10" customFormat="1" ht="25.15" customHeight="1">
      <c r="B69" s="38"/>
      <c r="C69" s="9">
        <v>624</v>
      </c>
      <c r="D69" s="9" t="s">
        <v>21</v>
      </c>
      <c r="E69" s="9"/>
      <c r="F69" s="9"/>
      <c r="G69" s="9"/>
      <c r="H69" s="37"/>
      <c r="I69" s="110">
        <v>34529</v>
      </c>
      <c r="J69" s="155"/>
      <c r="K69" s="110">
        <v>30000</v>
      </c>
      <c r="L69" s="155"/>
      <c r="M69" s="111">
        <v>33050</v>
      </c>
      <c r="N69" s="155"/>
      <c r="O69" s="110">
        <v>30000</v>
      </c>
      <c r="P69" s="156"/>
      <c r="Q69" s="111">
        <v>33000</v>
      </c>
      <c r="R69" s="156"/>
      <c r="S69" s="112">
        <v>33000</v>
      </c>
      <c r="T69" s="45"/>
    </row>
    <row r="70" spans="2:20" s="10" customFormat="1" ht="25.15" customHeight="1">
      <c r="B70" s="38"/>
      <c r="C70" s="9">
        <v>625</v>
      </c>
      <c r="D70" s="9" t="s">
        <v>50</v>
      </c>
      <c r="E70" s="9"/>
      <c r="F70" s="9"/>
      <c r="G70" s="9"/>
      <c r="H70" s="37"/>
      <c r="I70" s="110">
        <v>24987</v>
      </c>
      <c r="J70" s="155"/>
      <c r="K70" s="110">
        <v>6000</v>
      </c>
      <c r="L70" s="155"/>
      <c r="M70" s="111">
        <v>7200</v>
      </c>
      <c r="N70" s="155"/>
      <c r="O70" s="110">
        <v>6000</v>
      </c>
      <c r="P70" s="156"/>
      <c r="Q70" s="111">
        <v>2500</v>
      </c>
      <c r="R70" s="156"/>
      <c r="S70" s="112">
        <v>2500</v>
      </c>
      <c r="T70" s="45"/>
    </row>
    <row r="71" spans="2:20" s="10" customFormat="1" ht="25.15" customHeight="1">
      <c r="B71" s="38"/>
      <c r="C71" s="9">
        <v>626</v>
      </c>
      <c r="D71" s="9" t="s">
        <v>51</v>
      </c>
      <c r="E71" s="9"/>
      <c r="F71" s="9"/>
      <c r="G71" s="9"/>
      <c r="H71" s="37"/>
      <c r="I71" s="110">
        <v>45870</v>
      </c>
      <c r="J71" s="155"/>
      <c r="K71" s="110">
        <v>3000</v>
      </c>
      <c r="L71" s="155"/>
      <c r="M71" s="111">
        <v>5000</v>
      </c>
      <c r="N71" s="155"/>
      <c r="O71" s="110">
        <v>3000</v>
      </c>
      <c r="P71" s="156"/>
      <c r="Q71" s="111">
        <v>5000</v>
      </c>
      <c r="R71" s="156"/>
      <c r="S71" s="112">
        <v>5000</v>
      </c>
      <c r="T71" s="45"/>
    </row>
    <row r="72" spans="2:20" s="10" customFormat="1" ht="25.15" customHeight="1">
      <c r="B72" s="38"/>
      <c r="C72" s="9">
        <v>627</v>
      </c>
      <c r="D72" s="9" t="s">
        <v>52</v>
      </c>
      <c r="E72" s="9"/>
      <c r="F72" s="9"/>
      <c r="G72" s="9"/>
      <c r="H72" s="37"/>
      <c r="I72" s="110">
        <v>14912</v>
      </c>
      <c r="J72" s="155"/>
      <c r="K72" s="110">
        <v>14500</v>
      </c>
      <c r="L72" s="155"/>
      <c r="M72" s="111">
        <v>15500</v>
      </c>
      <c r="N72" s="155"/>
      <c r="O72" s="110">
        <v>14500</v>
      </c>
      <c r="P72" s="156"/>
      <c r="Q72" s="111">
        <v>15500</v>
      </c>
      <c r="R72" s="156"/>
      <c r="S72" s="112">
        <v>15500</v>
      </c>
      <c r="T72" s="45"/>
    </row>
    <row r="73" spans="2:20" s="10" customFormat="1" ht="25.15" customHeight="1">
      <c r="B73" s="38"/>
      <c r="C73" s="9">
        <v>628</v>
      </c>
      <c r="D73" s="9" t="s">
        <v>53</v>
      </c>
      <c r="E73" s="9"/>
      <c r="F73" s="9"/>
      <c r="G73" s="9"/>
      <c r="H73" s="37"/>
      <c r="I73" s="110">
        <v>440</v>
      </c>
      <c r="J73" s="155"/>
      <c r="K73" s="110">
        <v>1380</v>
      </c>
      <c r="L73" s="155"/>
      <c r="M73" s="111">
        <v>2000</v>
      </c>
      <c r="N73" s="155"/>
      <c r="O73" s="110">
        <v>1380</v>
      </c>
      <c r="P73" s="156"/>
      <c r="Q73" s="111">
        <v>2000</v>
      </c>
      <c r="R73" s="156"/>
      <c r="S73" s="112">
        <v>2000</v>
      </c>
      <c r="T73" s="45"/>
    </row>
    <row r="74" spans="2:20" s="10" customFormat="1" ht="25.15" customHeight="1">
      <c r="B74" s="38"/>
      <c r="C74" s="9">
        <v>629</v>
      </c>
      <c r="D74" s="9" t="s">
        <v>54</v>
      </c>
      <c r="E74" s="9"/>
      <c r="F74" s="9"/>
      <c r="G74" s="9"/>
      <c r="H74" s="37"/>
      <c r="I74" s="110">
        <v>0</v>
      </c>
      <c r="J74" s="155"/>
      <c r="K74" s="110">
        <v>0</v>
      </c>
      <c r="L74" s="155"/>
      <c r="M74" s="111">
        <v>0</v>
      </c>
      <c r="N74" s="155"/>
      <c r="O74" s="110">
        <v>0</v>
      </c>
      <c r="P74" s="156"/>
      <c r="Q74" s="111">
        <v>0</v>
      </c>
      <c r="R74" s="156"/>
      <c r="S74" s="112">
        <v>0</v>
      </c>
      <c r="T74" s="45"/>
    </row>
    <row r="75" spans="2:20" s="10" customFormat="1" ht="25.15" customHeight="1">
      <c r="B75" s="38"/>
      <c r="C75" s="9">
        <v>630</v>
      </c>
      <c r="D75" s="9" t="s">
        <v>22</v>
      </c>
      <c r="E75" s="9"/>
      <c r="F75" s="9"/>
      <c r="G75" s="9"/>
      <c r="H75" s="37"/>
      <c r="I75" s="110">
        <v>0</v>
      </c>
      <c r="J75" s="155"/>
      <c r="K75" s="110">
        <v>0</v>
      </c>
      <c r="L75" s="155"/>
      <c r="M75" s="111">
        <v>0</v>
      </c>
      <c r="N75" s="155"/>
      <c r="O75" s="110">
        <v>0</v>
      </c>
      <c r="P75" s="156"/>
      <c r="Q75" s="111">
        <v>0</v>
      </c>
      <c r="R75" s="156"/>
      <c r="S75" s="112">
        <v>0</v>
      </c>
      <c r="T75" s="45"/>
    </row>
    <row r="76" spans="2:20" s="10" customFormat="1" ht="25.15" customHeight="1">
      <c r="B76" s="38"/>
      <c r="C76" s="9">
        <v>631</v>
      </c>
      <c r="D76" s="9" t="s">
        <v>55</v>
      </c>
      <c r="E76" s="9"/>
      <c r="F76" s="9"/>
      <c r="G76" s="9"/>
      <c r="H76" s="37"/>
      <c r="I76" s="110">
        <v>0</v>
      </c>
      <c r="J76" s="155"/>
      <c r="K76" s="110">
        <v>0</v>
      </c>
      <c r="L76" s="155"/>
      <c r="M76" s="111">
        <v>0</v>
      </c>
      <c r="N76" s="155"/>
      <c r="O76" s="110">
        <v>0</v>
      </c>
      <c r="P76" s="156"/>
      <c r="Q76" s="111">
        <v>0</v>
      </c>
      <c r="R76" s="156"/>
      <c r="S76" s="112">
        <v>0</v>
      </c>
      <c r="T76" s="45"/>
    </row>
    <row r="77" spans="2:20" s="10" customFormat="1" ht="25.15" customHeight="1">
      <c r="B77" s="38"/>
      <c r="C77" s="9">
        <v>633</v>
      </c>
      <c r="D77" s="9" t="s">
        <v>56</v>
      </c>
      <c r="E77" s="9"/>
      <c r="F77" s="9"/>
      <c r="G77" s="9"/>
      <c r="H77" s="37"/>
      <c r="I77" s="110">
        <v>0</v>
      </c>
      <c r="J77" s="155"/>
      <c r="K77" s="110">
        <v>0</v>
      </c>
      <c r="L77" s="155"/>
      <c r="M77" s="111">
        <v>0</v>
      </c>
      <c r="N77" s="155"/>
      <c r="O77" s="110">
        <v>0</v>
      </c>
      <c r="P77" s="156"/>
      <c r="Q77" s="111">
        <v>0</v>
      </c>
      <c r="R77" s="156"/>
      <c r="S77" s="112">
        <v>0</v>
      </c>
      <c r="T77" s="45"/>
    </row>
    <row r="78" spans="2:20" s="10" customFormat="1" ht="25.15" customHeight="1">
      <c r="B78" s="38"/>
      <c r="C78" s="9">
        <v>640</v>
      </c>
      <c r="D78" s="9" t="s">
        <v>94</v>
      </c>
      <c r="E78" s="9"/>
      <c r="F78" s="9"/>
      <c r="G78" s="9"/>
      <c r="H78" s="37"/>
      <c r="I78" s="110">
        <v>38545</v>
      </c>
      <c r="J78" s="155"/>
      <c r="K78" s="110">
        <v>30250</v>
      </c>
      <c r="L78" s="155"/>
      <c r="M78" s="111">
        <v>32000</v>
      </c>
      <c r="N78" s="155"/>
      <c r="O78" s="110">
        <v>30250</v>
      </c>
      <c r="P78" s="156"/>
      <c r="Q78" s="111">
        <v>32000</v>
      </c>
      <c r="R78" s="156"/>
      <c r="S78" s="112">
        <v>32000</v>
      </c>
      <c r="T78" s="45"/>
    </row>
    <row r="79" spans="2:20" s="10" customFormat="1" ht="25.15" customHeight="1">
      <c r="B79" s="38"/>
      <c r="C79" s="9">
        <v>642</v>
      </c>
      <c r="D79" s="9" t="s">
        <v>103</v>
      </c>
      <c r="E79" s="9"/>
      <c r="F79" s="9"/>
      <c r="G79" s="9"/>
      <c r="H79" s="37"/>
      <c r="I79" s="110">
        <v>83425</v>
      </c>
      <c r="J79" s="155"/>
      <c r="K79" s="110">
        <v>94146</v>
      </c>
      <c r="L79" s="155"/>
      <c r="M79" s="111">
        <v>99415</v>
      </c>
      <c r="N79" s="155"/>
      <c r="O79" s="110">
        <v>96970</v>
      </c>
      <c r="P79" s="156"/>
      <c r="Q79" s="111">
        <v>96768</v>
      </c>
      <c r="R79" s="156"/>
      <c r="S79" s="112">
        <v>96768</v>
      </c>
      <c r="T79" s="45"/>
    </row>
    <row r="80" spans="2:20" s="10" customFormat="1" ht="25.15" customHeight="1">
      <c r="B80" s="38"/>
      <c r="C80" s="9">
        <v>643</v>
      </c>
      <c r="D80" s="9" t="s">
        <v>104</v>
      </c>
      <c r="E80" s="9"/>
      <c r="F80" s="9"/>
      <c r="G80" s="9"/>
      <c r="H80" s="37"/>
      <c r="I80" s="110">
        <v>110642</v>
      </c>
      <c r="J80" s="155"/>
      <c r="K80" s="110">
        <v>119921</v>
      </c>
      <c r="L80" s="155"/>
      <c r="M80" s="111">
        <v>113564</v>
      </c>
      <c r="N80" s="155"/>
      <c r="O80" s="110">
        <v>123518</v>
      </c>
      <c r="P80" s="156"/>
      <c r="Q80" s="111">
        <v>111153</v>
      </c>
      <c r="R80" s="156"/>
      <c r="S80" s="112">
        <v>114765</v>
      </c>
      <c r="T80" s="45"/>
    </row>
    <row r="81" spans="2:20" s="10" customFormat="1" ht="25.15" customHeight="1">
      <c r="B81" s="38"/>
      <c r="C81" s="9">
        <v>644</v>
      </c>
      <c r="D81" s="9" t="s">
        <v>105</v>
      </c>
      <c r="E81" s="9"/>
      <c r="F81" s="9"/>
      <c r="G81" s="9"/>
      <c r="H81" s="37"/>
      <c r="I81" s="110">
        <v>876</v>
      </c>
      <c r="J81" s="155"/>
      <c r="K81" s="110">
        <v>989</v>
      </c>
      <c r="L81" s="155"/>
      <c r="M81" s="111">
        <v>1077</v>
      </c>
      <c r="N81" s="155"/>
      <c r="O81" s="110">
        <v>1019</v>
      </c>
      <c r="P81" s="156"/>
      <c r="Q81" s="111">
        <v>1064</v>
      </c>
      <c r="R81" s="156"/>
      <c r="S81" s="112">
        <v>1064</v>
      </c>
      <c r="T81" s="45"/>
    </row>
    <row r="82" spans="2:20" s="10" customFormat="1" ht="25.15" customHeight="1" thickBot="1">
      <c r="B82" s="38"/>
      <c r="C82" s="81">
        <v>645</v>
      </c>
      <c r="D82" s="81" t="s">
        <v>106</v>
      </c>
      <c r="E82" s="81"/>
      <c r="F82" s="81"/>
      <c r="G82" s="81"/>
      <c r="H82" s="37"/>
      <c r="I82" s="113">
        <v>1159</v>
      </c>
      <c r="J82" s="155"/>
      <c r="K82" s="113">
        <v>1260</v>
      </c>
      <c r="L82" s="155"/>
      <c r="M82" s="114">
        <v>1193</v>
      </c>
      <c r="N82" s="155"/>
      <c r="O82" s="113">
        <v>1297</v>
      </c>
      <c r="P82" s="156"/>
      <c r="Q82" s="114">
        <v>1223</v>
      </c>
      <c r="R82" s="156"/>
      <c r="S82" s="115">
        <v>1262</v>
      </c>
      <c r="T82" s="45"/>
    </row>
    <row r="83" spans="2:20" s="10" customFormat="1" ht="30" customHeight="1" thickTop="1" thickBot="1">
      <c r="B83" s="120" t="s">
        <v>107</v>
      </c>
      <c r="C83" s="118"/>
      <c r="D83" s="118"/>
      <c r="E83" s="118"/>
      <c r="F83" s="118"/>
      <c r="G83" s="118"/>
      <c r="H83" s="119"/>
      <c r="I83" s="165">
        <f>SUM(I39:I46,I49:I50,I53:I56,I59:I60,I65,I68:I82)</f>
        <v>495619</v>
      </c>
      <c r="J83" s="166"/>
      <c r="K83" s="165">
        <f t="shared" ref="K83:S83" si="1">SUM(K39:K46,K49:K50,K53:K56,K59:K60,K65,K68:K82)</f>
        <v>405686</v>
      </c>
      <c r="L83" s="166"/>
      <c r="M83" s="167">
        <f t="shared" si="1"/>
        <v>394202</v>
      </c>
      <c r="N83" s="166"/>
      <c r="O83" s="165">
        <f t="shared" si="1"/>
        <v>408324</v>
      </c>
      <c r="P83" s="166"/>
      <c r="Q83" s="167">
        <f t="shared" si="1"/>
        <v>376618</v>
      </c>
      <c r="R83" s="168"/>
      <c r="S83" s="167">
        <f t="shared" si="1"/>
        <v>380269</v>
      </c>
      <c r="T83" s="45"/>
    </row>
    <row r="84" spans="2:20" s="10" customFormat="1" ht="30" customHeight="1" thickTop="1" thickBot="1">
      <c r="B84" s="39" t="s">
        <v>108</v>
      </c>
      <c r="C84" s="8"/>
      <c r="D84" s="8"/>
      <c r="E84" s="8"/>
      <c r="F84" s="8"/>
      <c r="G84" s="8"/>
      <c r="H84" s="37"/>
      <c r="I84" s="169">
        <f>I37-I83</f>
        <v>-57057</v>
      </c>
      <c r="J84" s="155"/>
      <c r="K84" s="169">
        <f>K37-K83</f>
        <v>81682</v>
      </c>
      <c r="L84" s="155"/>
      <c r="M84" s="170">
        <f>M37-M83</f>
        <v>8486</v>
      </c>
      <c r="N84" s="155"/>
      <c r="O84" s="169">
        <f>O37-O83</f>
        <v>18978</v>
      </c>
      <c r="P84" s="156"/>
      <c r="Q84" s="170">
        <f>Q37-Q83</f>
        <v>30977</v>
      </c>
      <c r="R84" s="156"/>
      <c r="S84" s="170">
        <f>S37-S83</f>
        <v>27326</v>
      </c>
      <c r="T84" s="45"/>
    </row>
    <row r="85" spans="2:20" s="10" customFormat="1" ht="30" customHeight="1" thickBot="1">
      <c r="B85" s="39" t="s">
        <v>109</v>
      </c>
      <c r="C85" s="16"/>
      <c r="D85" s="16"/>
      <c r="E85" s="8"/>
      <c r="F85" s="8"/>
      <c r="G85" s="8"/>
      <c r="H85" s="37"/>
      <c r="I85" s="171">
        <f>IF(I84&gt;0, 0, -I84)</f>
        <v>57057</v>
      </c>
      <c r="J85" s="155"/>
      <c r="K85" s="171">
        <f>IF(K84&gt;0, 0, -K84)</f>
        <v>0</v>
      </c>
      <c r="L85" s="155"/>
      <c r="M85" s="172">
        <f>IF(M84&gt;0, 0, -M84)</f>
        <v>0</v>
      </c>
      <c r="N85" s="155"/>
      <c r="O85" s="171">
        <f>IF(O84&gt;0, 0, -O84)</f>
        <v>0</v>
      </c>
      <c r="P85" s="156"/>
      <c r="Q85" s="172">
        <f>IF(Q84&gt;0, 0, -Q84)</f>
        <v>0</v>
      </c>
      <c r="R85" s="156"/>
      <c r="S85" s="172">
        <f>IF(S84&gt;0, 0, -S84)</f>
        <v>0</v>
      </c>
      <c r="T85" s="45"/>
    </row>
    <row r="86" spans="2:20" s="10" customFormat="1" ht="30" customHeight="1" thickBot="1">
      <c r="B86" s="39" t="s">
        <v>110</v>
      </c>
      <c r="C86" s="8"/>
      <c r="D86" s="8"/>
      <c r="E86" s="8"/>
      <c r="F86" s="8"/>
      <c r="G86" s="8"/>
      <c r="H86" s="37"/>
      <c r="I86" s="173">
        <f>I84+I85</f>
        <v>0</v>
      </c>
      <c r="J86" s="155"/>
      <c r="K86" s="173">
        <f>K84+K85</f>
        <v>81682</v>
      </c>
      <c r="L86" s="155"/>
      <c r="M86" s="174">
        <f>M84+M85</f>
        <v>8486</v>
      </c>
      <c r="N86" s="155"/>
      <c r="O86" s="173">
        <f>O84+O85</f>
        <v>18978</v>
      </c>
      <c r="P86" s="156"/>
      <c r="Q86" s="174">
        <f>Q84+Q85</f>
        <v>30977</v>
      </c>
      <c r="R86" s="156"/>
      <c r="S86" s="174">
        <f>S84+S85</f>
        <v>27326</v>
      </c>
      <c r="T86" s="45"/>
    </row>
    <row r="87" spans="2:20" s="10" customFormat="1" ht="30" customHeight="1" thickTop="1" thickBot="1">
      <c r="B87" s="39" t="s">
        <v>111</v>
      </c>
      <c r="C87" s="8"/>
      <c r="D87" s="8"/>
      <c r="E87" s="8"/>
      <c r="F87" s="8"/>
      <c r="G87" s="8"/>
      <c r="H87" s="37"/>
      <c r="I87" s="175">
        <v>289420</v>
      </c>
      <c r="J87" s="155"/>
      <c r="K87" s="175">
        <v>131919</v>
      </c>
      <c r="L87" s="155"/>
      <c r="M87" s="170">
        <f>I88</f>
        <v>232363</v>
      </c>
      <c r="N87" s="155"/>
      <c r="O87" s="169">
        <f>K88</f>
        <v>213601</v>
      </c>
      <c r="P87" s="156"/>
      <c r="Q87" s="170">
        <f>M88</f>
        <v>240849</v>
      </c>
      <c r="R87" s="156"/>
      <c r="S87" s="170">
        <f>Q88</f>
        <v>271826</v>
      </c>
      <c r="T87" s="45"/>
    </row>
    <row r="88" spans="2:20" s="10" customFormat="1" ht="30" customHeight="1" thickBot="1">
      <c r="B88" s="42" t="s">
        <v>112</v>
      </c>
      <c r="C88" s="43"/>
      <c r="D88" s="43"/>
      <c r="E88" s="43"/>
      <c r="F88" s="43"/>
      <c r="G88" s="43"/>
      <c r="H88" s="44"/>
      <c r="I88" s="176">
        <f>I87+I86-I85</f>
        <v>232363</v>
      </c>
      <c r="J88" s="177"/>
      <c r="K88" s="176">
        <f>K87+K86-K85</f>
        <v>213601</v>
      </c>
      <c r="L88" s="177"/>
      <c r="M88" s="178">
        <f>M87+M86-M85</f>
        <v>240849</v>
      </c>
      <c r="N88" s="177"/>
      <c r="O88" s="176">
        <f>O87+O86-O85</f>
        <v>232579</v>
      </c>
      <c r="P88" s="179"/>
      <c r="Q88" s="178">
        <f>Q87+Q86-Q85</f>
        <v>271826</v>
      </c>
      <c r="R88" s="179"/>
      <c r="S88" s="178">
        <f>S87+S86-S85</f>
        <v>299152</v>
      </c>
      <c r="T88" s="47"/>
    </row>
    <row r="89" spans="2:20" ht="12.95" thickTop="1"/>
  </sheetData>
  <mergeCells count="8">
    <mergeCell ref="C11:D12"/>
    <mergeCell ref="E11:G12"/>
    <mergeCell ref="A1:S1"/>
    <mergeCell ref="A2:S2"/>
    <mergeCell ref="A3:S3"/>
    <mergeCell ref="C5:G5"/>
    <mergeCell ref="C7:G7"/>
    <mergeCell ref="C9:G9"/>
  </mergeCells>
  <pageMargins left="0.25" right="0" top="0.15" bottom="0" header="0" footer="0.35"/>
  <pageSetup scale="38" orientation="portrait" r:id="rId1"/>
  <headerFooter alignWithMargins="0">
    <oddFooter>&amp;L&amp;F&amp;A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2"/>
    <pageSetUpPr fitToPage="1"/>
  </sheetPr>
  <dimension ref="A1:N92"/>
  <sheetViews>
    <sheetView showWhiteSpace="0" zoomScale="60" zoomScaleNormal="60" zoomScalePageLayoutView="60" workbookViewId="0">
      <pane xSplit="7" ySplit="11" topLeftCell="H12" activePane="bottomRight" state="frozen"/>
      <selection pane="bottomRight" activeCell="I20" sqref="I20"/>
      <selection pane="bottomLeft" activeCell="A12" sqref="A12"/>
      <selection pane="topRight" activeCell="H1" sqref="H1"/>
    </sheetView>
  </sheetViews>
  <sheetFormatPr defaultColWidth="9.140625" defaultRowHeight="12.6"/>
  <cols>
    <col min="1" max="1" width="6.7109375" customWidth="1"/>
    <col min="2" max="2" width="7.28515625" customWidth="1"/>
    <col min="3" max="3" width="11.28515625" customWidth="1"/>
    <col min="7" max="7" width="14.140625" customWidth="1"/>
    <col min="8" max="13" width="25.7109375" customWidth="1"/>
    <col min="14" max="14" width="6.7109375" customWidth="1"/>
  </cols>
  <sheetData>
    <row r="1" spans="1:14" ht="20.100000000000001">
      <c r="A1" s="235" t="s">
        <v>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0.100000000000001">
      <c r="A2" s="235" t="s">
        <v>79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4" ht="20.100000000000001">
      <c r="A3" s="235" t="s">
        <v>80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4" ht="4.5" customHeigh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24" customHeight="1">
      <c r="A5" s="17"/>
      <c r="B5" s="51"/>
      <c r="D5" s="51" t="s">
        <v>81</v>
      </c>
      <c r="E5" s="239"/>
      <c r="F5" s="239"/>
      <c r="G5" s="239"/>
      <c r="H5" s="239"/>
    </row>
    <row r="6" spans="1:14" ht="4.5" customHeight="1">
      <c r="A6" s="18"/>
      <c r="B6" s="55"/>
      <c r="C6" s="21"/>
      <c r="D6" s="21"/>
      <c r="E6" s="21"/>
      <c r="G6" s="21"/>
      <c r="H6" s="1"/>
    </row>
    <row r="7" spans="1:14" ht="24" customHeight="1">
      <c r="A7" s="17"/>
      <c r="B7" s="51"/>
      <c r="D7" s="51" t="s">
        <v>82</v>
      </c>
      <c r="E7" s="239"/>
      <c r="F7" s="239"/>
      <c r="G7" s="239"/>
      <c r="H7" s="239"/>
    </row>
    <row r="8" spans="1:14" s="10" customFormat="1" ht="4.5" customHeight="1">
      <c r="A8" s="19"/>
      <c r="B8" s="56"/>
      <c r="C8" s="7"/>
      <c r="D8" s="7"/>
      <c r="E8" s="8"/>
      <c r="G8" s="8"/>
      <c r="H8" s="13"/>
      <c r="I8" s="13"/>
      <c r="J8" s="13"/>
      <c r="K8" s="13"/>
      <c r="L8" s="13"/>
      <c r="M8" s="13"/>
      <c r="N8" s="13"/>
    </row>
    <row r="9" spans="1:14" ht="24" customHeight="1" thickBot="1">
      <c r="A9" s="17"/>
      <c r="B9" s="51"/>
      <c r="D9" s="51" t="s">
        <v>83</v>
      </c>
      <c r="E9" s="240"/>
      <c r="F9" s="240"/>
      <c r="G9" s="240"/>
      <c r="H9" s="240"/>
    </row>
    <row r="10" spans="1:14" s="10" customFormat="1" ht="25.15" customHeight="1">
      <c r="B10" s="63"/>
      <c r="C10" s="64"/>
      <c r="D10" s="64"/>
      <c r="E10" s="65"/>
      <c r="F10" s="65"/>
      <c r="G10" s="65"/>
      <c r="H10" s="66" t="s">
        <v>85</v>
      </c>
      <c r="I10" s="66" t="s">
        <v>86</v>
      </c>
      <c r="J10" s="66" t="s">
        <v>87</v>
      </c>
      <c r="K10" s="66" t="s">
        <v>88</v>
      </c>
      <c r="L10" s="66" t="s">
        <v>89</v>
      </c>
      <c r="M10" s="67" t="s">
        <v>90</v>
      </c>
      <c r="N10" s="13"/>
    </row>
    <row r="11" spans="1:14" s="10" customFormat="1" ht="30.75" customHeight="1">
      <c r="B11" s="68"/>
      <c r="C11" s="245" t="s">
        <v>84</v>
      </c>
      <c r="D11" s="245"/>
      <c r="E11" s="241" t="s">
        <v>3</v>
      </c>
      <c r="F11" s="241"/>
      <c r="G11" s="241"/>
      <c r="H11" s="69" t="s">
        <v>91</v>
      </c>
      <c r="I11" s="69" t="s">
        <v>91</v>
      </c>
      <c r="J11" s="69" t="s">
        <v>91</v>
      </c>
      <c r="K11" s="69" t="s">
        <v>91</v>
      </c>
      <c r="L11" s="69" t="s">
        <v>91</v>
      </c>
      <c r="M11" s="70" t="s">
        <v>91</v>
      </c>
      <c r="N11" s="13"/>
    </row>
    <row r="12" spans="1:14" s="10" customFormat="1" ht="18" customHeight="1" thickBot="1">
      <c r="B12" s="242" t="s">
        <v>92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4"/>
      <c r="N12" s="13"/>
    </row>
    <row r="13" spans="1:14" s="10" customFormat="1" ht="25.15" customHeight="1">
      <c r="B13" s="78"/>
      <c r="C13" s="14">
        <v>501</v>
      </c>
      <c r="D13" s="14" t="s">
        <v>29</v>
      </c>
      <c r="E13" s="14"/>
      <c r="F13" s="14"/>
      <c r="G13" s="76"/>
      <c r="H13" s="121">
        <f t="shared" ref="H13:M13" si="0">SUM(H14:H16)</f>
        <v>5209</v>
      </c>
      <c r="I13" s="127">
        <f t="shared" si="0"/>
        <v>14000</v>
      </c>
      <c r="J13" s="128">
        <f t="shared" si="0"/>
        <v>0</v>
      </c>
      <c r="K13" s="127">
        <f t="shared" si="0"/>
        <v>14000</v>
      </c>
      <c r="L13" s="128">
        <f t="shared" si="0"/>
        <v>0</v>
      </c>
      <c r="M13" s="144">
        <f t="shared" si="0"/>
        <v>0</v>
      </c>
    </row>
    <row r="14" spans="1:14" s="10" customFormat="1" ht="25.15" customHeight="1">
      <c r="B14" s="77"/>
      <c r="C14" s="14"/>
      <c r="D14" s="14">
        <v>501.1</v>
      </c>
      <c r="E14" s="14" t="s">
        <v>5</v>
      </c>
      <c r="F14" s="14"/>
      <c r="G14" s="76"/>
      <c r="H14" s="122">
        <v>5209</v>
      </c>
      <c r="I14" s="129">
        <v>14000</v>
      </c>
      <c r="J14" s="106">
        <v>0</v>
      </c>
      <c r="K14" s="129">
        <v>14000</v>
      </c>
      <c r="L14" s="106">
        <v>0</v>
      </c>
      <c r="M14" s="138">
        <v>0</v>
      </c>
    </row>
    <row r="15" spans="1:14" s="10" customFormat="1" ht="25.15" customHeight="1">
      <c r="B15" s="77"/>
      <c r="C15" s="14"/>
      <c r="D15" s="14">
        <v>501.2</v>
      </c>
      <c r="E15" s="14" t="s">
        <v>6</v>
      </c>
      <c r="F15" s="14"/>
      <c r="G15" s="76"/>
      <c r="H15" s="122">
        <v>0</v>
      </c>
      <c r="I15" s="129">
        <v>0</v>
      </c>
      <c r="J15" s="106">
        <v>0</v>
      </c>
      <c r="K15" s="129">
        <v>0</v>
      </c>
      <c r="L15" s="106">
        <v>0</v>
      </c>
      <c r="M15" s="138">
        <v>0</v>
      </c>
    </row>
    <row r="16" spans="1:14" s="10" customFormat="1" ht="25.15" customHeight="1">
      <c r="B16" s="77"/>
      <c r="C16" s="14"/>
      <c r="D16" s="14">
        <v>501.3</v>
      </c>
      <c r="E16" s="14" t="s">
        <v>7</v>
      </c>
      <c r="F16" s="14"/>
      <c r="G16" s="76"/>
      <c r="H16" s="122">
        <v>0</v>
      </c>
      <c r="I16" s="129">
        <v>0</v>
      </c>
      <c r="J16" s="106">
        <v>0</v>
      </c>
      <c r="K16" s="129">
        <v>0</v>
      </c>
      <c r="L16" s="106">
        <v>0</v>
      </c>
      <c r="M16" s="138">
        <v>0</v>
      </c>
    </row>
    <row r="17" spans="2:13" s="10" customFormat="1" ht="25.15" customHeight="1">
      <c r="B17" s="77"/>
      <c r="C17" s="14">
        <v>502</v>
      </c>
      <c r="D17" s="14" t="s">
        <v>8</v>
      </c>
      <c r="E17" s="14"/>
      <c r="F17" s="14"/>
      <c r="G17" s="76"/>
      <c r="H17" s="121">
        <v>0</v>
      </c>
      <c r="I17" s="130">
        <v>0</v>
      </c>
      <c r="J17" s="91">
        <v>0</v>
      </c>
      <c r="K17" s="130">
        <v>0</v>
      </c>
      <c r="L17" s="91">
        <v>0</v>
      </c>
      <c r="M17" s="135">
        <v>0</v>
      </c>
    </row>
    <row r="18" spans="2:13" s="10" customFormat="1" ht="25.15" customHeight="1">
      <c r="B18" s="77"/>
      <c r="C18" s="14">
        <v>512</v>
      </c>
      <c r="D18" s="14" t="s">
        <v>9</v>
      </c>
      <c r="E18" s="14"/>
      <c r="F18" s="14"/>
      <c r="G18" s="76"/>
      <c r="H18" s="121">
        <v>5000</v>
      </c>
      <c r="I18" s="130">
        <v>5000</v>
      </c>
      <c r="J18" s="91">
        <v>5000</v>
      </c>
      <c r="K18" s="130">
        <v>5000</v>
      </c>
      <c r="L18" s="91">
        <v>5000</v>
      </c>
      <c r="M18" s="135">
        <v>5000</v>
      </c>
    </row>
    <row r="19" spans="2:13" s="10" customFormat="1" ht="25.15" customHeight="1">
      <c r="B19" s="77"/>
      <c r="C19" s="14">
        <v>513</v>
      </c>
      <c r="D19" s="14" t="s">
        <v>10</v>
      </c>
      <c r="E19" s="14"/>
      <c r="F19" s="14"/>
      <c r="G19" s="76"/>
      <c r="H19" s="121">
        <v>0</v>
      </c>
      <c r="I19" s="130">
        <v>0</v>
      </c>
      <c r="J19" s="91">
        <v>0</v>
      </c>
      <c r="K19" s="130">
        <v>0</v>
      </c>
      <c r="L19" s="91">
        <v>0</v>
      </c>
      <c r="M19" s="135">
        <v>0</v>
      </c>
    </row>
    <row r="20" spans="2:13" s="10" customFormat="1" ht="25.15" customHeight="1">
      <c r="B20" s="77"/>
      <c r="C20" s="14">
        <v>514</v>
      </c>
      <c r="D20" s="14" t="s">
        <v>11</v>
      </c>
      <c r="E20" s="14"/>
      <c r="F20" s="14"/>
      <c r="G20" s="76"/>
      <c r="H20" s="121">
        <v>0</v>
      </c>
      <c r="I20" s="130">
        <v>0</v>
      </c>
      <c r="J20" s="91">
        <v>0</v>
      </c>
      <c r="K20" s="130">
        <v>0</v>
      </c>
      <c r="L20" s="91">
        <v>0</v>
      </c>
      <c r="M20" s="135">
        <v>0</v>
      </c>
    </row>
    <row r="21" spans="2:13" s="10" customFormat="1" ht="25.15" customHeight="1">
      <c r="B21" s="77"/>
      <c r="C21" s="14">
        <v>515</v>
      </c>
      <c r="D21" s="14" t="s">
        <v>12</v>
      </c>
      <c r="E21" s="14"/>
      <c r="F21" s="14"/>
      <c r="G21" s="76"/>
      <c r="H21" s="121">
        <v>94798</v>
      </c>
      <c r="I21" s="130">
        <v>86422</v>
      </c>
      <c r="J21" s="91">
        <v>86420</v>
      </c>
      <c r="K21" s="130">
        <v>86422</v>
      </c>
      <c r="L21" s="91">
        <v>86420</v>
      </c>
      <c r="M21" s="135">
        <v>86420</v>
      </c>
    </row>
    <row r="22" spans="2:13" s="10" customFormat="1" ht="25.15" customHeight="1">
      <c r="B22" s="77"/>
      <c r="C22" s="14">
        <v>516</v>
      </c>
      <c r="D22" s="14" t="s">
        <v>13</v>
      </c>
      <c r="E22" s="14"/>
      <c r="F22" s="14"/>
      <c r="G22" s="76"/>
      <c r="H22" s="121">
        <v>300</v>
      </c>
      <c r="I22" s="130">
        <v>0</v>
      </c>
      <c r="J22" s="91">
        <v>0</v>
      </c>
      <c r="K22" s="130">
        <v>0</v>
      </c>
      <c r="L22" s="91">
        <v>0</v>
      </c>
      <c r="M22" s="135">
        <v>0</v>
      </c>
    </row>
    <row r="23" spans="2:13" s="10" customFormat="1" ht="25.15" customHeight="1">
      <c r="B23" s="77"/>
      <c r="C23" s="14">
        <v>520</v>
      </c>
      <c r="D23" s="14" t="s">
        <v>93</v>
      </c>
      <c r="E23" s="14"/>
      <c r="F23" s="14"/>
      <c r="G23" s="76"/>
      <c r="H23" s="121">
        <f t="shared" ref="H23:M23" si="1">SUM(H24:H28)</f>
        <v>15455</v>
      </c>
      <c r="I23" s="130">
        <f t="shared" si="1"/>
        <v>15430</v>
      </c>
      <c r="J23" s="91">
        <f t="shared" si="1"/>
        <v>9979</v>
      </c>
      <c r="K23" s="130">
        <f t="shared" si="1"/>
        <v>15430</v>
      </c>
      <c r="L23" s="91">
        <f t="shared" si="1"/>
        <v>9725</v>
      </c>
      <c r="M23" s="144">
        <f t="shared" si="1"/>
        <v>9725</v>
      </c>
    </row>
    <row r="24" spans="2:13" s="10" customFormat="1" ht="25.15" customHeight="1">
      <c r="B24" s="77"/>
      <c r="C24" s="14"/>
      <c r="D24" s="14">
        <v>520.1</v>
      </c>
      <c r="E24" s="14" t="s">
        <v>14</v>
      </c>
      <c r="F24" s="14"/>
      <c r="G24" s="76"/>
      <c r="H24" s="122">
        <v>0</v>
      </c>
      <c r="I24" s="129">
        <v>0</v>
      </c>
      <c r="J24" s="106">
        <v>0</v>
      </c>
      <c r="K24" s="129">
        <v>0</v>
      </c>
      <c r="L24" s="106">
        <v>0</v>
      </c>
      <c r="M24" s="138">
        <v>0</v>
      </c>
    </row>
    <row r="25" spans="2:13" s="10" customFormat="1" ht="25.15" customHeight="1">
      <c r="B25" s="77"/>
      <c r="C25" s="14"/>
      <c r="D25" s="14">
        <v>520.20000000000005</v>
      </c>
      <c r="E25" s="14" t="s">
        <v>15</v>
      </c>
      <c r="F25" s="14"/>
      <c r="G25" s="76"/>
      <c r="H25" s="122">
        <v>0</v>
      </c>
      <c r="I25" s="129">
        <v>0</v>
      </c>
      <c r="J25" s="106">
        <v>0</v>
      </c>
      <c r="K25" s="129">
        <v>0</v>
      </c>
      <c r="L25" s="106">
        <v>0</v>
      </c>
      <c r="M25" s="138">
        <v>0</v>
      </c>
    </row>
    <row r="26" spans="2:13" s="10" customFormat="1" ht="25.15" customHeight="1">
      <c r="B26" s="77"/>
      <c r="C26" s="14"/>
      <c r="D26" s="14">
        <v>520.29999999999995</v>
      </c>
      <c r="E26" s="14" t="s">
        <v>16</v>
      </c>
      <c r="F26" s="14"/>
      <c r="G26" s="76"/>
      <c r="H26" s="122">
        <v>14315</v>
      </c>
      <c r="I26" s="129">
        <v>14315</v>
      </c>
      <c r="J26" s="106">
        <v>9225</v>
      </c>
      <c r="K26" s="129">
        <v>14315</v>
      </c>
      <c r="L26" s="106">
        <v>9225</v>
      </c>
      <c r="M26" s="138">
        <v>9225</v>
      </c>
    </row>
    <row r="27" spans="2:13" s="10" customFormat="1" ht="25.15" customHeight="1">
      <c r="B27" s="77"/>
      <c r="C27" s="14"/>
      <c r="D27" s="14">
        <v>520.4</v>
      </c>
      <c r="E27" s="14" t="s">
        <v>17</v>
      </c>
      <c r="F27" s="14"/>
      <c r="G27" s="76"/>
      <c r="H27" s="122">
        <v>1140</v>
      </c>
      <c r="I27" s="129">
        <v>1115</v>
      </c>
      <c r="J27" s="106">
        <v>754</v>
      </c>
      <c r="K27" s="129">
        <v>1115</v>
      </c>
      <c r="L27" s="106">
        <v>500</v>
      </c>
      <c r="M27" s="138">
        <v>500</v>
      </c>
    </row>
    <row r="28" spans="2:13" s="10" customFormat="1" ht="25.15" customHeight="1">
      <c r="B28" s="77"/>
      <c r="C28" s="14"/>
      <c r="D28" s="14">
        <v>520.5</v>
      </c>
      <c r="E28" s="14" t="s">
        <v>18</v>
      </c>
      <c r="F28" s="14"/>
      <c r="G28" s="76"/>
      <c r="H28" s="122">
        <v>0</v>
      </c>
      <c r="I28" s="129">
        <v>0</v>
      </c>
      <c r="J28" s="106">
        <v>0</v>
      </c>
      <c r="K28" s="129">
        <v>0</v>
      </c>
      <c r="L28" s="106">
        <v>0</v>
      </c>
      <c r="M28" s="138">
        <v>0</v>
      </c>
    </row>
    <row r="29" spans="2:13" s="10" customFormat="1" ht="25.15" customHeight="1">
      <c r="B29" s="77"/>
      <c r="C29" s="14">
        <v>522</v>
      </c>
      <c r="D29" s="14" t="s">
        <v>20</v>
      </c>
      <c r="E29" s="14"/>
      <c r="F29" s="14"/>
      <c r="G29" s="76"/>
      <c r="H29" s="121">
        <v>0</v>
      </c>
      <c r="I29" s="130">
        <v>0</v>
      </c>
      <c r="J29" s="91">
        <v>0</v>
      </c>
      <c r="K29" s="130">
        <v>0</v>
      </c>
      <c r="L29" s="91">
        <v>0</v>
      </c>
      <c r="M29" s="135">
        <v>0</v>
      </c>
    </row>
    <row r="30" spans="2:13" s="10" customFormat="1" ht="25.15" customHeight="1">
      <c r="B30" s="77"/>
      <c r="C30" s="14">
        <v>527</v>
      </c>
      <c r="D30" s="14" t="s">
        <v>21</v>
      </c>
      <c r="E30" s="14"/>
      <c r="F30" s="14"/>
      <c r="G30" s="76"/>
      <c r="H30" s="121">
        <v>0</v>
      </c>
      <c r="I30" s="130">
        <v>0</v>
      </c>
      <c r="J30" s="91">
        <v>0</v>
      </c>
      <c r="K30" s="130">
        <v>0</v>
      </c>
      <c r="L30" s="91">
        <v>0</v>
      </c>
      <c r="M30" s="135">
        <v>0</v>
      </c>
    </row>
    <row r="31" spans="2:13" s="10" customFormat="1" ht="25.15" customHeight="1">
      <c r="B31" s="77"/>
      <c r="C31" s="14">
        <v>530</v>
      </c>
      <c r="D31" s="14" t="s">
        <v>22</v>
      </c>
      <c r="E31" s="14"/>
      <c r="F31" s="14"/>
      <c r="G31" s="76"/>
      <c r="H31" s="121">
        <v>0</v>
      </c>
      <c r="I31" s="130">
        <v>0</v>
      </c>
      <c r="J31" s="91">
        <v>0</v>
      </c>
      <c r="K31" s="130">
        <v>0</v>
      </c>
      <c r="L31" s="91">
        <v>0</v>
      </c>
      <c r="M31" s="135">
        <v>0</v>
      </c>
    </row>
    <row r="32" spans="2:13" s="10" customFormat="1" ht="25.15" customHeight="1">
      <c r="B32" s="77"/>
      <c r="C32" s="14">
        <v>531</v>
      </c>
      <c r="D32" s="14" t="s">
        <v>23</v>
      </c>
      <c r="E32" s="14"/>
      <c r="F32" s="14"/>
      <c r="G32" s="76"/>
      <c r="H32" s="121">
        <v>0</v>
      </c>
      <c r="I32" s="130">
        <v>0</v>
      </c>
      <c r="J32" s="91">
        <v>239</v>
      </c>
      <c r="K32" s="130">
        <v>0</v>
      </c>
      <c r="L32" s="91">
        <v>0</v>
      </c>
      <c r="M32" s="135">
        <v>0</v>
      </c>
    </row>
    <row r="33" spans="2:13" s="10" customFormat="1" ht="25.15" customHeight="1">
      <c r="B33" s="77"/>
      <c r="C33" s="14">
        <v>533</v>
      </c>
      <c r="D33" s="14" t="s">
        <v>24</v>
      </c>
      <c r="E33" s="14"/>
      <c r="F33" s="14"/>
      <c r="G33" s="76"/>
      <c r="H33" s="121">
        <v>0</v>
      </c>
      <c r="I33" s="130">
        <v>0</v>
      </c>
      <c r="J33" s="91">
        <v>0</v>
      </c>
      <c r="K33" s="130">
        <v>0</v>
      </c>
      <c r="L33" s="91">
        <v>0</v>
      </c>
      <c r="M33" s="135">
        <v>0</v>
      </c>
    </row>
    <row r="34" spans="2:13" s="10" customFormat="1" ht="25.15" customHeight="1">
      <c r="B34" s="77"/>
      <c r="C34" s="14">
        <v>540</v>
      </c>
      <c r="D34" s="14" t="s">
        <v>94</v>
      </c>
      <c r="E34" s="14"/>
      <c r="F34" s="14"/>
      <c r="G34" s="76"/>
      <c r="H34" s="121">
        <v>0</v>
      </c>
      <c r="I34" s="130">
        <v>0</v>
      </c>
      <c r="J34" s="91">
        <v>0</v>
      </c>
      <c r="K34" s="130">
        <v>0</v>
      </c>
      <c r="L34" s="91">
        <v>0</v>
      </c>
      <c r="M34" s="135">
        <v>0</v>
      </c>
    </row>
    <row r="35" spans="2:13" s="10" customFormat="1" ht="25.15" customHeight="1">
      <c r="B35" s="77"/>
      <c r="C35" s="14">
        <v>546</v>
      </c>
      <c r="D35" s="14" t="s">
        <v>95</v>
      </c>
      <c r="E35" s="14"/>
      <c r="F35" s="14"/>
      <c r="G35" s="76"/>
      <c r="H35" s="121">
        <v>494</v>
      </c>
      <c r="I35" s="130">
        <v>450</v>
      </c>
      <c r="J35" s="91">
        <v>450</v>
      </c>
      <c r="K35" s="130">
        <v>450</v>
      </c>
      <c r="L35" s="91">
        <v>450</v>
      </c>
      <c r="M35" s="135">
        <v>450</v>
      </c>
    </row>
    <row r="36" spans="2:13" s="10" customFormat="1" ht="24.6" customHeight="1" thickBot="1">
      <c r="B36" s="92"/>
      <c r="C36" s="81">
        <v>547</v>
      </c>
      <c r="D36" s="81" t="s">
        <v>96</v>
      </c>
      <c r="E36" s="81"/>
      <c r="F36" s="81"/>
      <c r="G36" s="93"/>
      <c r="H36" s="123">
        <v>317306</v>
      </c>
      <c r="I36" s="131">
        <v>366066</v>
      </c>
      <c r="J36" s="94">
        <v>300600</v>
      </c>
      <c r="K36" s="131">
        <v>306000</v>
      </c>
      <c r="L36" s="94">
        <v>306000</v>
      </c>
      <c r="M36" s="139">
        <v>306000</v>
      </c>
    </row>
    <row r="37" spans="2:13" s="10" customFormat="1" ht="30" customHeight="1" thickTop="1" thickBot="1">
      <c r="B37" s="246"/>
      <c r="C37" s="238"/>
      <c r="D37" s="95"/>
      <c r="E37" s="95"/>
      <c r="F37" s="247" t="s">
        <v>97</v>
      </c>
      <c r="G37" s="248"/>
      <c r="H37" s="124">
        <f t="shared" ref="H37:M37" si="2">SUM(H13,H17:H23,H29:H36)</f>
        <v>438562</v>
      </c>
      <c r="I37" s="132">
        <f t="shared" si="2"/>
        <v>487368</v>
      </c>
      <c r="J37" s="142">
        <f t="shared" si="2"/>
        <v>402688</v>
      </c>
      <c r="K37" s="132">
        <f t="shared" si="2"/>
        <v>427302</v>
      </c>
      <c r="L37" s="142">
        <f t="shared" si="2"/>
        <v>407595</v>
      </c>
      <c r="M37" s="143">
        <f t="shared" si="2"/>
        <v>407595</v>
      </c>
    </row>
    <row r="38" spans="2:13" ht="9.1999999999999993" customHeight="1">
      <c r="B38" s="82"/>
      <c r="C38" s="83"/>
      <c r="D38" s="83"/>
      <c r="E38" s="83"/>
      <c r="F38" s="83"/>
      <c r="G38" s="84"/>
      <c r="H38" s="85"/>
      <c r="I38" s="133"/>
      <c r="J38" s="86"/>
      <c r="K38" s="133"/>
      <c r="L38" s="86"/>
      <c r="M38" s="86"/>
    </row>
    <row r="39" spans="2:13" ht="20.100000000000001">
      <c r="B39" s="87"/>
      <c r="C39" s="88" t="s">
        <v>98</v>
      </c>
      <c r="D39" s="89"/>
      <c r="E39" s="89"/>
      <c r="F39" s="89"/>
      <c r="G39" s="89"/>
      <c r="H39" s="125"/>
      <c r="I39" s="134"/>
      <c r="J39" s="90"/>
      <c r="K39" s="141"/>
      <c r="L39" s="90"/>
      <c r="M39" s="140"/>
    </row>
    <row r="40" spans="2:13" s="10" customFormat="1" ht="25.15" customHeight="1">
      <c r="B40" s="78"/>
      <c r="C40" s="14">
        <v>601</v>
      </c>
      <c r="D40" s="14" t="s">
        <v>29</v>
      </c>
      <c r="E40" s="14"/>
      <c r="F40" s="14"/>
      <c r="G40" s="76"/>
      <c r="H40" s="121">
        <v>0</v>
      </c>
      <c r="I40" s="130">
        <v>0</v>
      </c>
      <c r="J40" s="91">
        <v>0</v>
      </c>
      <c r="K40" s="130">
        <v>0</v>
      </c>
      <c r="L40" s="91">
        <v>0</v>
      </c>
      <c r="M40" s="135">
        <v>0</v>
      </c>
    </row>
    <row r="41" spans="2:13" s="10" customFormat="1" ht="25.15" customHeight="1">
      <c r="B41" s="77"/>
      <c r="C41" s="14">
        <v>602</v>
      </c>
      <c r="D41" s="14" t="s">
        <v>8</v>
      </c>
      <c r="E41" s="14"/>
      <c r="F41" s="14"/>
      <c r="G41" s="14"/>
      <c r="H41" s="121">
        <v>175</v>
      </c>
      <c r="I41" s="130">
        <v>175</v>
      </c>
      <c r="J41" s="91">
        <v>50</v>
      </c>
      <c r="K41" s="130">
        <v>175</v>
      </c>
      <c r="L41" s="91">
        <v>50</v>
      </c>
      <c r="M41" s="135">
        <v>50</v>
      </c>
    </row>
    <row r="42" spans="2:13" s="10" customFormat="1" ht="25.15" customHeight="1">
      <c r="B42" s="77"/>
      <c r="C42" s="14">
        <v>603</v>
      </c>
      <c r="D42" s="14" t="s">
        <v>30</v>
      </c>
      <c r="E42" s="14"/>
      <c r="F42" s="14"/>
      <c r="G42" s="14"/>
      <c r="H42" s="121">
        <v>1553</v>
      </c>
      <c r="I42" s="130">
        <v>2500</v>
      </c>
      <c r="J42" s="91">
        <v>0</v>
      </c>
      <c r="K42" s="130">
        <v>2500</v>
      </c>
      <c r="L42" s="91">
        <v>0</v>
      </c>
      <c r="M42" s="135">
        <v>0</v>
      </c>
    </row>
    <row r="43" spans="2:13" s="10" customFormat="1" ht="25.15" customHeight="1">
      <c r="B43" s="77"/>
      <c r="C43" s="14">
        <v>604</v>
      </c>
      <c r="D43" s="14" t="s">
        <v>31</v>
      </c>
      <c r="E43" s="14"/>
      <c r="F43" s="14"/>
      <c r="G43" s="14"/>
      <c r="H43" s="121">
        <v>0</v>
      </c>
      <c r="I43" s="130">
        <v>0</v>
      </c>
      <c r="J43" s="91">
        <v>0</v>
      </c>
      <c r="K43" s="130">
        <v>0</v>
      </c>
      <c r="L43" s="91">
        <v>0</v>
      </c>
      <c r="M43" s="135">
        <v>0</v>
      </c>
    </row>
    <row r="44" spans="2:13" s="10" customFormat="1" ht="25.15" customHeight="1">
      <c r="B44" s="77"/>
      <c r="C44" s="14">
        <v>605</v>
      </c>
      <c r="D44" s="14" t="s">
        <v>32</v>
      </c>
      <c r="E44" s="14"/>
      <c r="F44" s="14"/>
      <c r="G44" s="14"/>
      <c r="H44" s="121">
        <v>1143</v>
      </c>
      <c r="I44" s="130">
        <v>1589</v>
      </c>
      <c r="J44" s="91">
        <v>300</v>
      </c>
      <c r="K44" s="130">
        <v>1589</v>
      </c>
      <c r="L44" s="91">
        <v>300</v>
      </c>
      <c r="M44" s="135">
        <v>300</v>
      </c>
    </row>
    <row r="45" spans="2:13" s="10" customFormat="1" ht="25.15" customHeight="1">
      <c r="B45" s="77"/>
      <c r="C45" s="14">
        <v>606</v>
      </c>
      <c r="D45" s="14" t="s">
        <v>33</v>
      </c>
      <c r="E45" s="14"/>
      <c r="F45" s="14"/>
      <c r="G45" s="14"/>
      <c r="H45" s="121">
        <v>5154</v>
      </c>
      <c r="I45" s="130">
        <v>6000</v>
      </c>
      <c r="J45" s="91">
        <v>1600</v>
      </c>
      <c r="K45" s="130">
        <v>6000</v>
      </c>
      <c r="L45" s="91">
        <v>1600</v>
      </c>
      <c r="M45" s="135">
        <v>1600</v>
      </c>
    </row>
    <row r="46" spans="2:13" s="10" customFormat="1" ht="25.15" customHeight="1">
      <c r="B46" s="77"/>
      <c r="C46" s="14">
        <v>607</v>
      </c>
      <c r="D46" s="14" t="s">
        <v>34</v>
      </c>
      <c r="E46" s="14"/>
      <c r="F46" s="14"/>
      <c r="G46" s="14"/>
      <c r="H46" s="121">
        <v>17066</v>
      </c>
      <c r="I46" s="130">
        <v>8000</v>
      </c>
      <c r="J46" s="91">
        <v>6583</v>
      </c>
      <c r="K46" s="130">
        <v>8000</v>
      </c>
      <c r="L46" s="91">
        <v>3000</v>
      </c>
      <c r="M46" s="135">
        <v>3000</v>
      </c>
    </row>
    <row r="47" spans="2:13" s="10" customFormat="1" ht="25.15" customHeight="1">
      <c r="B47" s="77"/>
      <c r="C47" s="14">
        <v>608</v>
      </c>
      <c r="D47" s="14" t="s">
        <v>99</v>
      </c>
      <c r="E47" s="14"/>
      <c r="F47" s="14"/>
      <c r="G47" s="14"/>
      <c r="H47" s="121">
        <f t="shared" ref="H47:M47" si="3">SUM(H48:H49)</f>
        <v>9418</v>
      </c>
      <c r="I47" s="130">
        <f t="shared" si="3"/>
        <v>6000</v>
      </c>
      <c r="J47" s="135">
        <f t="shared" si="3"/>
        <v>8533</v>
      </c>
      <c r="K47" s="130">
        <f t="shared" si="3"/>
        <v>6000</v>
      </c>
      <c r="L47" s="135">
        <f t="shared" si="3"/>
        <v>7000</v>
      </c>
      <c r="M47" s="105">
        <f t="shared" si="3"/>
        <v>7000</v>
      </c>
    </row>
    <row r="48" spans="2:13" s="10" customFormat="1" ht="25.15" customHeight="1">
      <c r="B48" s="77"/>
      <c r="C48" s="14"/>
      <c r="D48" s="14">
        <v>608.1</v>
      </c>
      <c r="E48" s="14" t="s">
        <v>0</v>
      </c>
      <c r="F48" s="14"/>
      <c r="G48" s="14"/>
      <c r="H48" s="122">
        <v>7612</v>
      </c>
      <c r="I48" s="129">
        <v>5000</v>
      </c>
      <c r="J48" s="106">
        <v>7100</v>
      </c>
      <c r="K48" s="129">
        <v>5000</v>
      </c>
      <c r="L48" s="106">
        <v>6000</v>
      </c>
      <c r="M48" s="138">
        <v>6000</v>
      </c>
    </row>
    <row r="49" spans="2:13" s="10" customFormat="1" ht="25.15" customHeight="1">
      <c r="B49" s="77"/>
      <c r="C49" s="14"/>
      <c r="D49" s="14">
        <v>608.20000000000005</v>
      </c>
      <c r="E49" s="14" t="s">
        <v>100</v>
      </c>
      <c r="F49" s="14"/>
      <c r="G49" s="14"/>
      <c r="H49" s="122">
        <v>1806</v>
      </c>
      <c r="I49" s="129">
        <v>1000</v>
      </c>
      <c r="J49" s="106">
        <v>1433</v>
      </c>
      <c r="K49" s="129">
        <v>1000</v>
      </c>
      <c r="L49" s="106">
        <v>1000</v>
      </c>
      <c r="M49" s="138">
        <v>1000</v>
      </c>
    </row>
    <row r="50" spans="2:13" s="10" customFormat="1" ht="25.15" customHeight="1">
      <c r="B50" s="77"/>
      <c r="C50" s="14">
        <v>609</v>
      </c>
      <c r="D50" s="14" t="s">
        <v>37</v>
      </c>
      <c r="E50" s="14"/>
      <c r="F50" s="14"/>
      <c r="G50" s="14"/>
      <c r="H50" s="121">
        <v>395</v>
      </c>
      <c r="I50" s="130">
        <v>395</v>
      </c>
      <c r="J50" s="91">
        <v>395</v>
      </c>
      <c r="K50" s="130">
        <v>395</v>
      </c>
      <c r="L50" s="91">
        <v>400</v>
      </c>
      <c r="M50" s="135">
        <v>400</v>
      </c>
    </row>
    <row r="51" spans="2:13" s="10" customFormat="1" ht="25.15" customHeight="1">
      <c r="B51" s="77"/>
      <c r="C51" s="14">
        <v>610</v>
      </c>
      <c r="D51" s="14" t="s">
        <v>101</v>
      </c>
      <c r="E51" s="14"/>
      <c r="F51" s="14"/>
      <c r="G51" s="14"/>
      <c r="H51" s="121">
        <f t="shared" ref="H51:M51" si="4">SUM(H52:H53)</f>
        <v>9417</v>
      </c>
      <c r="I51" s="130">
        <f t="shared" si="4"/>
        <v>9350</v>
      </c>
      <c r="J51" s="135">
        <f t="shared" si="4"/>
        <v>7457</v>
      </c>
      <c r="K51" s="130">
        <f t="shared" si="4"/>
        <v>5500</v>
      </c>
      <c r="L51" s="135">
        <f t="shared" si="4"/>
        <v>6350</v>
      </c>
      <c r="M51" s="105">
        <f t="shared" si="4"/>
        <v>6350</v>
      </c>
    </row>
    <row r="52" spans="2:13" s="10" customFormat="1" ht="25.15" customHeight="1">
      <c r="B52" s="77"/>
      <c r="C52" s="14"/>
      <c r="D52" s="14">
        <v>610.1</v>
      </c>
      <c r="E52" s="14" t="s">
        <v>0</v>
      </c>
      <c r="F52" s="14"/>
      <c r="G52" s="14"/>
      <c r="H52" s="122">
        <v>8876</v>
      </c>
      <c r="I52" s="129">
        <v>8850</v>
      </c>
      <c r="J52" s="106">
        <v>7100</v>
      </c>
      <c r="K52" s="129">
        <v>5000</v>
      </c>
      <c r="L52" s="106">
        <v>6000</v>
      </c>
      <c r="M52" s="138">
        <v>6000</v>
      </c>
    </row>
    <row r="53" spans="2:13" s="10" customFormat="1" ht="25.15" customHeight="1">
      <c r="B53" s="77"/>
      <c r="C53" s="14"/>
      <c r="D53" s="14">
        <v>610.20000000000005</v>
      </c>
      <c r="E53" s="14" t="s">
        <v>100</v>
      </c>
      <c r="F53" s="14"/>
      <c r="G53" s="14"/>
      <c r="H53" s="122">
        <v>541</v>
      </c>
      <c r="I53" s="129">
        <v>500</v>
      </c>
      <c r="J53" s="106">
        <v>357</v>
      </c>
      <c r="K53" s="129">
        <v>500</v>
      </c>
      <c r="L53" s="106">
        <v>350</v>
      </c>
      <c r="M53" s="138">
        <v>350</v>
      </c>
    </row>
    <row r="54" spans="2:13" s="10" customFormat="1" ht="25.15" customHeight="1">
      <c r="B54" s="77"/>
      <c r="C54" s="14">
        <v>611</v>
      </c>
      <c r="D54" s="14" t="s">
        <v>40</v>
      </c>
      <c r="E54" s="14"/>
      <c r="F54" s="14"/>
      <c r="G54" s="14"/>
      <c r="H54" s="121">
        <v>12601</v>
      </c>
      <c r="I54" s="130">
        <v>12600</v>
      </c>
      <c r="J54" s="91">
        <v>3154</v>
      </c>
      <c r="K54" s="130">
        <v>12600</v>
      </c>
      <c r="L54" s="91">
        <v>8000</v>
      </c>
      <c r="M54" s="135">
        <v>8000</v>
      </c>
    </row>
    <row r="55" spans="2:13" s="10" customFormat="1" ht="25.15" customHeight="1">
      <c r="B55" s="77"/>
      <c r="C55" s="14">
        <v>612</v>
      </c>
      <c r="D55" s="14" t="s">
        <v>9</v>
      </c>
      <c r="E55" s="14"/>
      <c r="F55" s="14"/>
      <c r="G55" s="14"/>
      <c r="H55" s="121">
        <v>12461</v>
      </c>
      <c r="I55" s="130">
        <v>8000</v>
      </c>
      <c r="J55" s="91">
        <v>2275</v>
      </c>
      <c r="K55" s="130">
        <v>8000</v>
      </c>
      <c r="L55" s="91">
        <v>2275</v>
      </c>
      <c r="M55" s="135">
        <v>2275</v>
      </c>
    </row>
    <row r="56" spans="2:13" s="10" customFormat="1" ht="25.15" customHeight="1">
      <c r="B56" s="77"/>
      <c r="C56" s="14">
        <v>613</v>
      </c>
      <c r="D56" s="14" t="s">
        <v>10</v>
      </c>
      <c r="E56" s="14"/>
      <c r="F56" s="14"/>
      <c r="G56" s="14"/>
      <c r="H56" s="121">
        <v>0</v>
      </c>
      <c r="I56" s="130">
        <v>0</v>
      </c>
      <c r="J56" s="91">
        <v>0</v>
      </c>
      <c r="K56" s="130">
        <v>0</v>
      </c>
      <c r="L56" s="91">
        <v>0</v>
      </c>
      <c r="M56" s="135">
        <v>0</v>
      </c>
    </row>
    <row r="57" spans="2:13" s="10" customFormat="1" ht="25.15" customHeight="1">
      <c r="B57" s="77"/>
      <c r="C57" s="14">
        <v>615</v>
      </c>
      <c r="D57" s="14" t="s">
        <v>12</v>
      </c>
      <c r="E57" s="14"/>
      <c r="F57" s="14"/>
      <c r="G57" s="14"/>
      <c r="H57" s="121">
        <f t="shared" ref="H57:M57" si="5">SUM(H58:H59)</f>
        <v>56256</v>
      </c>
      <c r="I57" s="130">
        <f t="shared" si="5"/>
        <v>35853</v>
      </c>
      <c r="J57" s="135">
        <f t="shared" si="5"/>
        <v>42808</v>
      </c>
      <c r="K57" s="130">
        <f t="shared" si="5"/>
        <v>35853</v>
      </c>
      <c r="L57" s="135">
        <f t="shared" si="5"/>
        <v>38835</v>
      </c>
      <c r="M57" s="105">
        <f t="shared" si="5"/>
        <v>38835</v>
      </c>
    </row>
    <row r="58" spans="2:13" s="10" customFormat="1" ht="25.15" customHeight="1">
      <c r="B58" s="77"/>
      <c r="C58" s="14"/>
      <c r="D58" s="14">
        <v>615.1</v>
      </c>
      <c r="E58" s="14" t="s">
        <v>0</v>
      </c>
      <c r="F58" s="14"/>
      <c r="G58" s="14"/>
      <c r="H58" s="122">
        <v>0</v>
      </c>
      <c r="I58" s="129">
        <v>0</v>
      </c>
      <c r="J58" s="106">
        <v>0</v>
      </c>
      <c r="K58" s="129">
        <v>0</v>
      </c>
      <c r="L58" s="106">
        <v>0</v>
      </c>
      <c r="M58" s="138">
        <v>0</v>
      </c>
    </row>
    <row r="59" spans="2:13" s="10" customFormat="1" ht="25.15" customHeight="1">
      <c r="B59" s="77"/>
      <c r="C59" s="14"/>
      <c r="D59" s="14">
        <v>615.20000000000005</v>
      </c>
      <c r="E59" s="14" t="s">
        <v>100</v>
      </c>
      <c r="F59" s="14"/>
      <c r="G59" s="14"/>
      <c r="H59" s="122">
        <v>56256</v>
      </c>
      <c r="I59" s="129">
        <v>35853</v>
      </c>
      <c r="J59" s="106">
        <v>42808</v>
      </c>
      <c r="K59" s="129">
        <v>35853</v>
      </c>
      <c r="L59" s="106">
        <v>38835</v>
      </c>
      <c r="M59" s="138">
        <v>38835</v>
      </c>
    </row>
    <row r="60" spans="2:13" s="10" customFormat="1" ht="25.15" customHeight="1">
      <c r="B60" s="77"/>
      <c r="C60" s="14">
        <v>616</v>
      </c>
      <c r="D60" s="14" t="s">
        <v>43</v>
      </c>
      <c r="E60" s="14"/>
      <c r="F60" s="14"/>
      <c r="G60" s="14"/>
      <c r="H60" s="121">
        <v>0</v>
      </c>
      <c r="I60" s="130">
        <v>0</v>
      </c>
      <c r="J60" s="91">
        <v>0</v>
      </c>
      <c r="K60" s="130">
        <v>0</v>
      </c>
      <c r="L60" s="91">
        <v>0</v>
      </c>
      <c r="M60" s="135">
        <v>0</v>
      </c>
    </row>
    <row r="61" spans="2:13" s="10" customFormat="1" ht="25.15" customHeight="1">
      <c r="B61" s="77"/>
      <c r="C61" s="14">
        <v>617</v>
      </c>
      <c r="D61" s="14" t="s">
        <v>102</v>
      </c>
      <c r="E61" s="14"/>
      <c r="F61" s="14"/>
      <c r="G61" s="14"/>
      <c r="H61" s="121">
        <f t="shared" ref="H61:M61" si="6">SUM(H62:H65)</f>
        <v>10503</v>
      </c>
      <c r="I61" s="130">
        <f t="shared" si="6"/>
        <v>10503</v>
      </c>
      <c r="J61" s="135">
        <f t="shared" si="6"/>
        <v>6808</v>
      </c>
      <c r="K61" s="130">
        <f t="shared" si="6"/>
        <v>10503</v>
      </c>
      <c r="L61" s="135">
        <f t="shared" si="6"/>
        <v>7000</v>
      </c>
      <c r="M61" s="105">
        <f t="shared" si="6"/>
        <v>7000</v>
      </c>
    </row>
    <row r="62" spans="2:13" s="10" customFormat="1" ht="25.15" customHeight="1">
      <c r="B62" s="77"/>
      <c r="C62" s="14"/>
      <c r="D62" s="14">
        <v>617.1</v>
      </c>
      <c r="E62" s="14" t="s">
        <v>44</v>
      </c>
      <c r="F62" s="14"/>
      <c r="G62" s="14"/>
      <c r="H62" s="121">
        <v>0</v>
      </c>
      <c r="I62" s="130">
        <v>0</v>
      </c>
      <c r="J62" s="91">
        <v>0</v>
      </c>
      <c r="K62" s="130">
        <v>0</v>
      </c>
      <c r="L62" s="91">
        <v>0</v>
      </c>
      <c r="M62" s="135">
        <v>0</v>
      </c>
    </row>
    <row r="63" spans="2:13" s="10" customFormat="1" ht="25.15" customHeight="1">
      <c r="B63" s="77"/>
      <c r="C63" s="14"/>
      <c r="D63" s="14">
        <v>617.20000000000005</v>
      </c>
      <c r="E63" s="14" t="s">
        <v>45</v>
      </c>
      <c r="F63" s="14"/>
      <c r="G63" s="14"/>
      <c r="H63" s="121">
        <v>10503</v>
      </c>
      <c r="I63" s="130">
        <v>10503</v>
      </c>
      <c r="J63" s="91">
        <v>6808</v>
      </c>
      <c r="K63" s="130">
        <v>10503</v>
      </c>
      <c r="L63" s="91">
        <v>7000</v>
      </c>
      <c r="M63" s="135">
        <v>7000</v>
      </c>
    </row>
    <row r="64" spans="2:13" s="10" customFormat="1" ht="25.15" customHeight="1">
      <c r="B64" s="77"/>
      <c r="C64" s="14"/>
      <c r="D64" s="14">
        <v>617.29999999999995</v>
      </c>
      <c r="E64" s="14" t="s">
        <v>46</v>
      </c>
      <c r="F64" s="14"/>
      <c r="G64" s="14"/>
      <c r="H64" s="121">
        <v>0</v>
      </c>
      <c r="I64" s="130">
        <v>0</v>
      </c>
      <c r="J64" s="91">
        <v>0</v>
      </c>
      <c r="K64" s="130">
        <v>0</v>
      </c>
      <c r="L64" s="91">
        <v>0</v>
      </c>
      <c r="M64" s="135">
        <v>0</v>
      </c>
    </row>
    <row r="65" spans="2:13" s="10" customFormat="1" ht="25.15" customHeight="1">
      <c r="B65" s="77"/>
      <c r="C65" s="14"/>
      <c r="D65" s="14">
        <v>617.4</v>
      </c>
      <c r="E65" s="14" t="s">
        <v>47</v>
      </c>
      <c r="F65" s="14"/>
      <c r="G65" s="14"/>
      <c r="H65" s="121">
        <v>0</v>
      </c>
      <c r="I65" s="130">
        <v>0</v>
      </c>
      <c r="J65" s="91">
        <v>0</v>
      </c>
      <c r="K65" s="130">
        <v>0</v>
      </c>
      <c r="L65" s="91">
        <v>0</v>
      </c>
      <c r="M65" s="135">
        <v>0</v>
      </c>
    </row>
    <row r="66" spans="2:13" s="10" customFormat="1" ht="25.15" customHeight="1">
      <c r="B66" s="77"/>
      <c r="C66" s="14">
        <v>622</v>
      </c>
      <c r="D66" s="14" t="s">
        <v>19</v>
      </c>
      <c r="E66" s="14"/>
      <c r="F66" s="14"/>
      <c r="G66" s="14"/>
      <c r="H66" s="121">
        <f t="shared" ref="H66:M66" si="7">SUM(H67:H68)</f>
        <v>1320</v>
      </c>
      <c r="I66" s="130">
        <f t="shared" si="7"/>
        <v>1020</v>
      </c>
      <c r="J66" s="135">
        <f t="shared" si="7"/>
        <v>1768</v>
      </c>
      <c r="K66" s="130">
        <f t="shared" si="7"/>
        <v>1020</v>
      </c>
      <c r="L66" s="135">
        <f t="shared" si="7"/>
        <v>1600</v>
      </c>
      <c r="M66" s="105">
        <f t="shared" si="7"/>
        <v>1600</v>
      </c>
    </row>
    <row r="67" spans="2:13" s="10" customFormat="1" ht="25.15" customHeight="1">
      <c r="B67" s="77"/>
      <c r="C67" s="14"/>
      <c r="D67" s="14">
        <v>622.1</v>
      </c>
      <c r="E67" s="14" t="s">
        <v>48</v>
      </c>
      <c r="F67" s="14"/>
      <c r="G67" s="14"/>
      <c r="H67" s="121">
        <v>1320</v>
      </c>
      <c r="I67" s="130">
        <v>1020</v>
      </c>
      <c r="J67" s="91">
        <v>1768</v>
      </c>
      <c r="K67" s="130">
        <v>1020</v>
      </c>
      <c r="L67" s="91">
        <v>1600</v>
      </c>
      <c r="M67" s="135">
        <v>1600</v>
      </c>
    </row>
    <row r="68" spans="2:13" s="10" customFormat="1" ht="25.15" customHeight="1">
      <c r="B68" s="77"/>
      <c r="C68" s="14"/>
      <c r="D68" s="14">
        <v>622.20000000000005</v>
      </c>
      <c r="E68" s="14" t="s">
        <v>49</v>
      </c>
      <c r="F68" s="14"/>
      <c r="G68" s="14"/>
      <c r="H68" s="121">
        <v>0</v>
      </c>
      <c r="I68" s="130">
        <v>0</v>
      </c>
      <c r="J68" s="91">
        <v>0</v>
      </c>
      <c r="K68" s="130">
        <v>0</v>
      </c>
      <c r="L68" s="91">
        <v>0</v>
      </c>
      <c r="M68" s="135">
        <v>0</v>
      </c>
    </row>
    <row r="69" spans="2:13" s="10" customFormat="1" ht="25.15" customHeight="1">
      <c r="B69" s="77"/>
      <c r="C69" s="14">
        <v>623</v>
      </c>
      <c r="D69" s="14" t="s">
        <v>20</v>
      </c>
      <c r="E69" s="14"/>
      <c r="F69" s="14"/>
      <c r="G69" s="14"/>
      <c r="H69" s="121">
        <v>2772</v>
      </c>
      <c r="I69" s="130">
        <v>2255</v>
      </c>
      <c r="J69" s="91">
        <v>2472</v>
      </c>
      <c r="K69" s="130">
        <v>2255</v>
      </c>
      <c r="L69" s="91">
        <v>0</v>
      </c>
      <c r="M69" s="135">
        <v>0</v>
      </c>
    </row>
    <row r="70" spans="2:13" s="10" customFormat="1" ht="25.15" customHeight="1">
      <c r="B70" s="77"/>
      <c r="C70" s="14">
        <v>624</v>
      </c>
      <c r="D70" s="14" t="s">
        <v>21</v>
      </c>
      <c r="E70" s="14"/>
      <c r="F70" s="14"/>
      <c r="G70" s="14"/>
      <c r="H70" s="121">
        <v>34529</v>
      </c>
      <c r="I70" s="130">
        <v>30000</v>
      </c>
      <c r="J70" s="91">
        <v>33050</v>
      </c>
      <c r="K70" s="130">
        <v>30000</v>
      </c>
      <c r="L70" s="91">
        <v>33000</v>
      </c>
      <c r="M70" s="135">
        <v>33000</v>
      </c>
    </row>
    <row r="71" spans="2:13" s="10" customFormat="1" ht="25.15" customHeight="1">
      <c r="B71" s="77"/>
      <c r="C71" s="14">
        <v>625</v>
      </c>
      <c r="D71" s="14" t="s">
        <v>50</v>
      </c>
      <c r="E71" s="14"/>
      <c r="F71" s="14"/>
      <c r="G71" s="14"/>
      <c r="H71" s="121">
        <v>24987</v>
      </c>
      <c r="I71" s="130">
        <v>6000</v>
      </c>
      <c r="J71" s="91">
        <v>7200</v>
      </c>
      <c r="K71" s="130">
        <v>6000</v>
      </c>
      <c r="L71" s="91">
        <v>2500</v>
      </c>
      <c r="M71" s="135">
        <v>2500</v>
      </c>
    </row>
    <row r="72" spans="2:13" s="10" customFormat="1" ht="25.15" customHeight="1">
      <c r="B72" s="77"/>
      <c r="C72" s="14">
        <v>626</v>
      </c>
      <c r="D72" s="14" t="s">
        <v>51</v>
      </c>
      <c r="E72" s="14"/>
      <c r="F72" s="14"/>
      <c r="G72" s="14"/>
      <c r="H72" s="121">
        <v>45870</v>
      </c>
      <c r="I72" s="130">
        <v>3000</v>
      </c>
      <c r="J72" s="91">
        <v>5000</v>
      </c>
      <c r="K72" s="130">
        <v>3000</v>
      </c>
      <c r="L72" s="91">
        <v>5000</v>
      </c>
      <c r="M72" s="135">
        <v>5000</v>
      </c>
    </row>
    <row r="73" spans="2:13" s="10" customFormat="1" ht="25.15" customHeight="1">
      <c r="B73" s="77"/>
      <c r="C73" s="14">
        <v>627</v>
      </c>
      <c r="D73" s="14" t="s">
        <v>52</v>
      </c>
      <c r="E73" s="14"/>
      <c r="F73" s="14"/>
      <c r="G73" s="14"/>
      <c r="H73" s="121">
        <v>14912</v>
      </c>
      <c r="I73" s="130">
        <v>14500</v>
      </c>
      <c r="J73" s="91">
        <v>15500</v>
      </c>
      <c r="K73" s="130">
        <v>14500</v>
      </c>
      <c r="L73" s="91">
        <v>15500</v>
      </c>
      <c r="M73" s="135">
        <v>15500</v>
      </c>
    </row>
    <row r="74" spans="2:13" s="10" customFormat="1" ht="25.15" customHeight="1">
      <c r="B74" s="77"/>
      <c r="C74" s="14">
        <v>628</v>
      </c>
      <c r="D74" s="14" t="s">
        <v>53</v>
      </c>
      <c r="E74" s="14"/>
      <c r="F74" s="14"/>
      <c r="G74" s="14"/>
      <c r="H74" s="121">
        <v>440</v>
      </c>
      <c r="I74" s="130">
        <v>1380</v>
      </c>
      <c r="J74" s="91">
        <v>2000</v>
      </c>
      <c r="K74" s="130">
        <v>1380</v>
      </c>
      <c r="L74" s="91">
        <v>2000</v>
      </c>
      <c r="M74" s="135">
        <v>2000</v>
      </c>
    </row>
    <row r="75" spans="2:13" s="10" customFormat="1" ht="25.15" customHeight="1">
      <c r="B75" s="77"/>
      <c r="C75" s="14">
        <v>629</v>
      </c>
      <c r="D75" s="14" t="s">
        <v>54</v>
      </c>
      <c r="E75" s="14"/>
      <c r="F75" s="14"/>
      <c r="G75" s="14"/>
      <c r="H75" s="121">
        <v>0</v>
      </c>
      <c r="I75" s="130">
        <v>0</v>
      </c>
      <c r="J75" s="91">
        <v>0</v>
      </c>
      <c r="K75" s="130">
        <v>0</v>
      </c>
      <c r="L75" s="91">
        <v>0</v>
      </c>
      <c r="M75" s="135">
        <v>0</v>
      </c>
    </row>
    <row r="76" spans="2:13" s="10" customFormat="1" ht="25.15" customHeight="1">
      <c r="B76" s="77"/>
      <c r="C76" s="14">
        <v>630</v>
      </c>
      <c r="D76" s="14" t="s">
        <v>22</v>
      </c>
      <c r="E76" s="14"/>
      <c r="F76" s="14"/>
      <c r="G76" s="14"/>
      <c r="H76" s="121">
        <v>0</v>
      </c>
      <c r="I76" s="130">
        <v>0</v>
      </c>
      <c r="J76" s="91">
        <v>0</v>
      </c>
      <c r="K76" s="130">
        <v>0</v>
      </c>
      <c r="L76" s="91">
        <v>0</v>
      </c>
      <c r="M76" s="135">
        <v>0</v>
      </c>
    </row>
    <row r="77" spans="2:13" s="10" customFormat="1" ht="25.15" customHeight="1">
      <c r="B77" s="77"/>
      <c r="C77" s="14">
        <v>631</v>
      </c>
      <c r="D77" s="14" t="s">
        <v>55</v>
      </c>
      <c r="E77" s="14"/>
      <c r="F77" s="14"/>
      <c r="G77" s="14"/>
      <c r="H77" s="121">
        <v>0</v>
      </c>
      <c r="I77" s="130">
        <v>0</v>
      </c>
      <c r="J77" s="91">
        <v>0</v>
      </c>
      <c r="K77" s="130">
        <v>0</v>
      </c>
      <c r="L77" s="91">
        <v>0</v>
      </c>
      <c r="M77" s="135">
        <v>0</v>
      </c>
    </row>
    <row r="78" spans="2:13" s="10" customFormat="1" ht="25.15" customHeight="1">
      <c r="B78" s="77"/>
      <c r="C78" s="14">
        <v>633</v>
      </c>
      <c r="D78" s="14" t="s">
        <v>56</v>
      </c>
      <c r="E78" s="14"/>
      <c r="F78" s="14"/>
      <c r="G78" s="14"/>
      <c r="H78" s="121">
        <v>0</v>
      </c>
      <c r="I78" s="130">
        <v>0</v>
      </c>
      <c r="J78" s="91">
        <v>0</v>
      </c>
      <c r="K78" s="130">
        <v>0</v>
      </c>
      <c r="L78" s="91">
        <v>0</v>
      </c>
      <c r="M78" s="135">
        <v>0</v>
      </c>
    </row>
    <row r="79" spans="2:13" s="10" customFormat="1" ht="25.15" customHeight="1">
      <c r="B79" s="77"/>
      <c r="C79" s="14">
        <v>640</v>
      </c>
      <c r="D79" s="14" t="s">
        <v>94</v>
      </c>
      <c r="E79" s="14"/>
      <c r="F79" s="14"/>
      <c r="G79" s="14"/>
      <c r="H79" s="121">
        <v>38545</v>
      </c>
      <c r="I79" s="130">
        <v>30250</v>
      </c>
      <c r="J79" s="91">
        <v>32000</v>
      </c>
      <c r="K79" s="130">
        <v>30250</v>
      </c>
      <c r="L79" s="91">
        <v>32000</v>
      </c>
      <c r="M79" s="135">
        <v>32000</v>
      </c>
    </row>
    <row r="80" spans="2:13" s="10" customFormat="1" ht="25.15" customHeight="1">
      <c r="B80" s="77"/>
      <c r="C80" s="14">
        <v>642</v>
      </c>
      <c r="D80" s="14" t="s">
        <v>103</v>
      </c>
      <c r="E80" s="14"/>
      <c r="F80" s="14"/>
      <c r="G80" s="14"/>
      <c r="H80" s="121">
        <v>83425</v>
      </c>
      <c r="I80" s="130">
        <v>94146</v>
      </c>
      <c r="J80" s="91">
        <v>99415</v>
      </c>
      <c r="K80" s="130">
        <v>96970</v>
      </c>
      <c r="L80" s="91">
        <v>96768</v>
      </c>
      <c r="M80" s="135">
        <v>96768</v>
      </c>
    </row>
    <row r="81" spans="2:13" s="10" customFormat="1" ht="25.15" customHeight="1">
      <c r="B81" s="77"/>
      <c r="C81" s="14">
        <v>643</v>
      </c>
      <c r="D81" s="14" t="s">
        <v>104</v>
      </c>
      <c r="E81" s="14"/>
      <c r="F81" s="14"/>
      <c r="G81" s="14"/>
      <c r="H81" s="121">
        <v>110642</v>
      </c>
      <c r="I81" s="130">
        <v>119921</v>
      </c>
      <c r="J81" s="91">
        <v>113564</v>
      </c>
      <c r="K81" s="130">
        <v>123518</v>
      </c>
      <c r="L81" s="91">
        <v>111153</v>
      </c>
      <c r="M81" s="135">
        <v>114765</v>
      </c>
    </row>
    <row r="82" spans="2:13" s="10" customFormat="1" ht="25.15" customHeight="1">
      <c r="B82" s="77"/>
      <c r="C82" s="14">
        <v>644</v>
      </c>
      <c r="D82" s="14" t="s">
        <v>105</v>
      </c>
      <c r="E82" s="14"/>
      <c r="F82" s="14"/>
      <c r="G82" s="14"/>
      <c r="H82" s="121">
        <v>876</v>
      </c>
      <c r="I82" s="130">
        <v>989</v>
      </c>
      <c r="J82" s="91">
        <v>1077</v>
      </c>
      <c r="K82" s="130">
        <v>1019</v>
      </c>
      <c r="L82" s="91">
        <v>1064</v>
      </c>
      <c r="M82" s="135">
        <v>1064</v>
      </c>
    </row>
    <row r="83" spans="2:13" s="10" customFormat="1" ht="25.15" customHeight="1" thickBot="1">
      <c r="B83" s="92"/>
      <c r="C83" s="81">
        <v>645</v>
      </c>
      <c r="D83" s="81" t="s">
        <v>106</v>
      </c>
      <c r="E83" s="81"/>
      <c r="F83" s="81"/>
      <c r="G83" s="81"/>
      <c r="H83" s="123">
        <v>1159</v>
      </c>
      <c r="I83" s="131">
        <v>1260</v>
      </c>
      <c r="J83" s="94">
        <v>1193</v>
      </c>
      <c r="K83" s="131">
        <v>1297</v>
      </c>
      <c r="L83" s="94">
        <v>1223</v>
      </c>
      <c r="M83" s="139">
        <v>1262</v>
      </c>
    </row>
    <row r="84" spans="2:13" s="10" customFormat="1" ht="30" customHeight="1" thickTop="1" thickBot="1">
      <c r="B84" s="107"/>
      <c r="C84" s="108"/>
      <c r="D84" s="95"/>
      <c r="E84" s="238" t="s">
        <v>107</v>
      </c>
      <c r="F84" s="238"/>
      <c r="G84" s="238"/>
      <c r="H84" s="126">
        <f>SUM(H40:H47,H50:H51,H54:H57:H60:H61,H66,H69:H83)</f>
        <v>551875</v>
      </c>
      <c r="I84" s="136">
        <f>SUM(I40:I47,I50:I51,I54:I57:I60:I61,I66,I69:I83)</f>
        <v>441539</v>
      </c>
      <c r="J84" s="137">
        <f>SUM(J40:J47,J50:J51,J54:J57:J60:J61,J66,J69:J83)</f>
        <v>437010</v>
      </c>
      <c r="K84" s="136">
        <f>SUM(K40:K47,K50:K51,K54:K57:K60:K61,K66,K69:K83)</f>
        <v>444177</v>
      </c>
      <c r="L84" s="137">
        <f>SUM(L40:L47,L50:L51,L54:L57:L60:L61,L66,L69:L83)</f>
        <v>415453</v>
      </c>
      <c r="M84" s="109">
        <f>SUM(M40:M47,M50:M51,M54:M57:M60:M61,M66,M69:M83)</f>
        <v>419104</v>
      </c>
    </row>
    <row r="85" spans="2:13" s="10" customFormat="1" ht="3" customHeight="1" thickBot="1">
      <c r="B85" s="79"/>
      <c r="C85" s="80"/>
      <c r="D85" s="81"/>
      <c r="E85" s="71"/>
      <c r="F85" s="71"/>
      <c r="G85" s="71"/>
      <c r="H85" s="96"/>
      <c r="I85" s="96"/>
      <c r="J85" s="96"/>
      <c r="K85" s="96"/>
      <c r="L85" s="96"/>
      <c r="M85" s="97"/>
    </row>
    <row r="86" spans="2:13" s="10" customFormat="1" ht="9.1999999999999993" customHeight="1" thickBot="1">
      <c r="B86" s="72"/>
      <c r="C86" s="73"/>
      <c r="D86" s="74"/>
      <c r="E86" s="75"/>
      <c r="F86" s="75"/>
      <c r="G86" s="75"/>
      <c r="H86" s="98"/>
      <c r="I86" s="98"/>
      <c r="J86" s="98"/>
      <c r="K86" s="98"/>
      <c r="L86" s="98"/>
      <c r="M86" s="99"/>
    </row>
    <row r="87" spans="2:13" s="10" customFormat="1" ht="30" customHeight="1" thickBot="1">
      <c r="B87" s="59"/>
      <c r="C87" s="15" t="s">
        <v>108</v>
      </c>
      <c r="D87" s="8"/>
      <c r="E87" s="8"/>
      <c r="F87" s="8"/>
      <c r="G87" s="8"/>
      <c r="H87" s="96">
        <f t="shared" ref="H87:M87" si="8">H37-H84</f>
        <v>-113313</v>
      </c>
      <c r="I87" s="96">
        <f t="shared" si="8"/>
        <v>45829</v>
      </c>
      <c r="J87" s="96">
        <f t="shared" si="8"/>
        <v>-34322</v>
      </c>
      <c r="K87" s="96">
        <f t="shared" si="8"/>
        <v>-16875</v>
      </c>
      <c r="L87" s="96">
        <f t="shared" si="8"/>
        <v>-7858</v>
      </c>
      <c r="M87" s="97">
        <f t="shared" si="8"/>
        <v>-11509</v>
      </c>
    </row>
    <row r="88" spans="2:13" s="10" customFormat="1" ht="30" customHeight="1" thickBot="1">
      <c r="B88" s="59"/>
      <c r="C88" s="15" t="s">
        <v>109</v>
      </c>
      <c r="D88" s="16"/>
      <c r="E88" s="8"/>
      <c r="F88" s="8"/>
      <c r="G88" s="8"/>
      <c r="H88" s="96">
        <f t="shared" ref="H88:M88" si="9">IF(H87&gt;0, 0, -H87)</f>
        <v>113313</v>
      </c>
      <c r="I88" s="96">
        <f t="shared" si="9"/>
        <v>0</v>
      </c>
      <c r="J88" s="96">
        <f t="shared" si="9"/>
        <v>34322</v>
      </c>
      <c r="K88" s="96">
        <f t="shared" si="9"/>
        <v>16875</v>
      </c>
      <c r="L88" s="96">
        <f t="shared" si="9"/>
        <v>7858</v>
      </c>
      <c r="M88" s="97">
        <f t="shared" si="9"/>
        <v>11509</v>
      </c>
    </row>
    <row r="89" spans="2:13" s="10" customFormat="1" ht="30" customHeight="1" thickBot="1">
      <c r="B89" s="59"/>
      <c r="C89" s="15" t="s">
        <v>113</v>
      </c>
      <c r="D89" s="59"/>
      <c r="E89" s="8"/>
      <c r="F89" s="8"/>
      <c r="G89" s="8"/>
      <c r="H89" s="100">
        <f t="shared" ref="H89:M89" si="10">H87+H88</f>
        <v>0</v>
      </c>
      <c r="I89" s="100">
        <f t="shared" si="10"/>
        <v>45829</v>
      </c>
      <c r="J89" s="100">
        <f t="shared" si="10"/>
        <v>0</v>
      </c>
      <c r="K89" s="100">
        <f t="shared" si="10"/>
        <v>0</v>
      </c>
      <c r="L89" s="100">
        <f t="shared" si="10"/>
        <v>0</v>
      </c>
      <c r="M89" s="101">
        <f t="shared" si="10"/>
        <v>0</v>
      </c>
    </row>
    <row r="90" spans="2:13" s="10" customFormat="1" ht="30" customHeight="1" thickTop="1" thickBot="1">
      <c r="B90" s="59"/>
      <c r="C90" s="15" t="s">
        <v>111</v>
      </c>
      <c r="D90" s="8"/>
      <c r="E90" s="8"/>
      <c r="F90" s="8"/>
      <c r="G90" s="8"/>
      <c r="H90" s="102">
        <v>289420</v>
      </c>
      <c r="I90" s="102">
        <v>131919</v>
      </c>
      <c r="J90" s="103">
        <f>H91</f>
        <v>176107</v>
      </c>
      <c r="K90" s="103">
        <f>I91</f>
        <v>177748</v>
      </c>
      <c r="L90" s="103">
        <f>J91</f>
        <v>141785</v>
      </c>
      <c r="M90" s="104">
        <f>L91</f>
        <v>133927</v>
      </c>
    </row>
    <row r="91" spans="2:13" s="10" customFormat="1" ht="30" customHeight="1" thickBot="1">
      <c r="B91" s="59"/>
      <c r="C91" s="15" t="s">
        <v>112</v>
      </c>
      <c r="D91" s="8"/>
      <c r="E91" s="8"/>
      <c r="F91" s="8"/>
      <c r="G91" s="8"/>
      <c r="H91" s="100">
        <f t="shared" ref="H91:M91" si="11">H90+H89-H88</f>
        <v>176107</v>
      </c>
      <c r="I91" s="100">
        <f t="shared" si="11"/>
        <v>177748</v>
      </c>
      <c r="J91" s="100">
        <f t="shared" si="11"/>
        <v>141785</v>
      </c>
      <c r="K91" s="100">
        <f t="shared" si="11"/>
        <v>160873</v>
      </c>
      <c r="L91" s="100">
        <f t="shared" si="11"/>
        <v>133927</v>
      </c>
      <c r="M91" s="101">
        <f t="shared" si="11"/>
        <v>122418</v>
      </c>
    </row>
    <row r="92" spans="2:13" ht="9.6" customHeight="1" thickTop="1" thickBot="1">
      <c r="B92" s="60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2"/>
    </row>
  </sheetData>
  <mergeCells count="12">
    <mergeCell ref="A1:N1"/>
    <mergeCell ref="A2:N2"/>
    <mergeCell ref="A3:N3"/>
    <mergeCell ref="E84:G84"/>
    <mergeCell ref="E5:H5"/>
    <mergeCell ref="E7:H7"/>
    <mergeCell ref="E9:H9"/>
    <mergeCell ref="E11:G11"/>
    <mergeCell ref="B12:M12"/>
    <mergeCell ref="C11:D11"/>
    <mergeCell ref="B37:C37"/>
    <mergeCell ref="F37:G37"/>
  </mergeCells>
  <pageMargins left="0.25" right="0" top="0.15" bottom="0" header="0" footer="0.35"/>
  <pageSetup scale="37" orientation="portrait" r:id="rId1"/>
  <headerFooter alignWithMargins="0">
    <oddFooter>&amp;L&amp;F&amp;A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  <pageSetUpPr fitToPage="1"/>
  </sheetPr>
  <dimension ref="A1:Y88"/>
  <sheetViews>
    <sheetView showWhiteSpace="0" zoomScale="60" zoomScaleNormal="60" zoomScalePageLayoutView="60" workbookViewId="0">
      <pane xSplit="7" ySplit="11" topLeftCell="H12" activePane="bottomRight" state="frozen"/>
      <selection pane="bottomRight" activeCell="I82" sqref="I82"/>
      <selection pane="bottomLeft" activeCell="A12" sqref="A12"/>
      <selection pane="topRight" activeCell="H1" sqref="H1"/>
    </sheetView>
  </sheetViews>
  <sheetFormatPr defaultColWidth="9.140625" defaultRowHeight="12.6"/>
  <cols>
    <col min="1" max="1" width="7" customWidth="1"/>
    <col min="2" max="2" width="20.42578125" customWidth="1"/>
    <col min="3" max="3" width="11.28515625" customWidth="1"/>
    <col min="7" max="7" width="14.140625" customWidth="1"/>
    <col min="8" max="8" width="5.42578125" customWidth="1"/>
    <col min="9" max="9" width="18.85546875" customWidth="1"/>
    <col min="10" max="10" width="6.7109375" customWidth="1"/>
    <col min="11" max="11" width="1.5703125" customWidth="1"/>
    <col min="12" max="12" width="18.85546875" customWidth="1"/>
    <col min="13" max="13" width="6.5703125" customWidth="1"/>
    <col min="14" max="14" width="1.5703125" customWidth="1"/>
    <col min="15" max="15" width="18.85546875" customWidth="1"/>
    <col min="16" max="16" width="7.42578125" customWidth="1"/>
    <col min="17" max="17" width="1.28515625" customWidth="1"/>
    <col min="18" max="18" width="18.85546875" customWidth="1"/>
    <col min="19" max="19" width="6.7109375" customWidth="1"/>
    <col min="20" max="20" width="1.5703125" customWidth="1"/>
    <col min="21" max="21" width="18.85546875" customWidth="1"/>
    <col min="22" max="22" width="6.7109375" customWidth="1"/>
    <col min="23" max="23" width="1.5703125" customWidth="1"/>
    <col min="24" max="24" width="18.85546875" customWidth="1"/>
    <col min="25" max="25" width="6.7109375" customWidth="1"/>
  </cols>
  <sheetData>
    <row r="1" spans="1:25" ht="20.100000000000001">
      <c r="A1" s="235" t="s">
        <v>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</row>
    <row r="2" spans="1:25" ht="20.100000000000001">
      <c r="A2" s="235" t="s">
        <v>79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</row>
    <row r="3" spans="1:25" ht="20.100000000000001">
      <c r="A3" s="235" t="s">
        <v>80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</row>
    <row r="4" spans="1:25" ht="4.5" customHeigh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24" customHeight="1">
      <c r="A5" s="17" t="s">
        <v>114</v>
      </c>
      <c r="C5" s="236"/>
      <c r="D5" s="236"/>
      <c r="E5" s="236"/>
      <c r="F5" s="236"/>
      <c r="G5" s="236"/>
      <c r="H5" s="2"/>
      <c r="I5" s="1"/>
      <c r="J5" s="1"/>
    </row>
    <row r="6" spans="1:25" ht="4.5" customHeight="1">
      <c r="A6" s="18"/>
      <c r="C6" s="21"/>
      <c r="D6" s="21"/>
      <c r="E6" s="21"/>
      <c r="F6" s="21"/>
      <c r="G6" s="21"/>
      <c r="H6" s="2"/>
      <c r="I6" s="1"/>
      <c r="J6" s="1"/>
    </row>
    <row r="7" spans="1:25" ht="24" customHeight="1">
      <c r="A7" s="17" t="s">
        <v>115</v>
      </c>
      <c r="C7" s="236"/>
      <c r="D7" s="236"/>
      <c r="E7" s="236"/>
      <c r="F7" s="236"/>
      <c r="G7" s="236"/>
      <c r="H7" s="2"/>
      <c r="I7" s="1"/>
      <c r="J7" s="1"/>
    </row>
    <row r="8" spans="1:25" s="10" customFormat="1" ht="4.5" customHeight="1">
      <c r="A8" s="19"/>
      <c r="C8" s="7"/>
      <c r="D8" s="7"/>
      <c r="E8" s="8"/>
      <c r="F8" s="8"/>
      <c r="G8" s="8"/>
      <c r="H8" s="11"/>
      <c r="I8" s="13"/>
      <c r="J8" s="13"/>
      <c r="K8" s="1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24" customHeight="1">
      <c r="A9" s="17" t="s">
        <v>116</v>
      </c>
      <c r="C9" s="236"/>
      <c r="D9" s="236"/>
      <c r="E9" s="236"/>
      <c r="F9" s="236"/>
      <c r="G9" s="236"/>
      <c r="H9" s="2"/>
      <c r="I9" s="1"/>
      <c r="J9" s="1"/>
    </row>
    <row r="10" spans="1:25" s="10" customFormat="1" ht="25.15" customHeight="1">
      <c r="C10" s="7"/>
      <c r="D10" s="7"/>
      <c r="E10" s="8"/>
      <c r="F10" s="8"/>
      <c r="G10" s="8"/>
      <c r="H10" s="11"/>
      <c r="I10" s="23" t="s">
        <v>85</v>
      </c>
      <c r="J10" s="23"/>
      <c r="K10" s="24"/>
      <c r="L10" s="23" t="s">
        <v>86</v>
      </c>
      <c r="M10" s="23"/>
      <c r="N10" s="23"/>
      <c r="O10" s="23" t="s">
        <v>117</v>
      </c>
      <c r="P10" s="24"/>
      <c r="Q10" s="24"/>
      <c r="R10" s="23" t="s">
        <v>88</v>
      </c>
      <c r="S10" s="23"/>
      <c r="T10" s="24"/>
      <c r="U10" s="23" t="s">
        <v>118</v>
      </c>
      <c r="V10" s="23"/>
      <c r="W10" s="24"/>
      <c r="X10" s="23" t="s">
        <v>119</v>
      </c>
      <c r="Y10" s="13"/>
    </row>
    <row r="11" spans="1:25" s="10" customFormat="1" ht="30.75" customHeight="1">
      <c r="C11" s="249" t="s">
        <v>84</v>
      </c>
      <c r="D11" s="249"/>
      <c r="E11" s="250" t="s">
        <v>3</v>
      </c>
      <c r="F11" s="250"/>
      <c r="G11" s="8"/>
      <c r="H11" s="11"/>
      <c r="I11" s="24" t="s">
        <v>91</v>
      </c>
      <c r="J11" s="23"/>
      <c r="K11" s="19"/>
      <c r="L11" s="24" t="s">
        <v>91</v>
      </c>
      <c r="M11" s="23"/>
      <c r="N11" s="25"/>
      <c r="O11" s="24" t="s">
        <v>91</v>
      </c>
      <c r="P11" s="25"/>
      <c r="Q11" s="23"/>
      <c r="R11" s="24" t="s">
        <v>91</v>
      </c>
      <c r="S11" s="23"/>
      <c r="T11" s="23"/>
      <c r="U11" s="24" t="s">
        <v>91</v>
      </c>
      <c r="V11" s="23"/>
      <c r="W11" s="23"/>
      <c r="X11" s="24" t="s">
        <v>91</v>
      </c>
      <c r="Y11" s="13"/>
    </row>
    <row r="12" spans="1:25" s="10" customFormat="1" ht="25.15" customHeight="1">
      <c r="B12" s="20" t="s">
        <v>92</v>
      </c>
      <c r="C12" s="9">
        <v>501</v>
      </c>
      <c r="D12" s="9" t="s">
        <v>29</v>
      </c>
      <c r="E12" s="9"/>
      <c r="F12" s="9"/>
      <c r="G12" s="9"/>
      <c r="H12" s="28" t="s">
        <v>120</v>
      </c>
      <c r="I12" s="29"/>
      <c r="J12" s="30"/>
      <c r="K12" s="28" t="s">
        <v>120</v>
      </c>
      <c r="L12" s="29"/>
      <c r="M12" s="30"/>
      <c r="N12" s="28" t="s">
        <v>120</v>
      </c>
      <c r="O12" s="29"/>
      <c r="P12" s="30"/>
      <c r="Q12" s="28" t="s">
        <v>120</v>
      </c>
      <c r="R12" s="29"/>
      <c r="T12" s="28" t="s">
        <v>120</v>
      </c>
      <c r="U12" s="29"/>
      <c r="W12" s="28" t="s">
        <v>120</v>
      </c>
      <c r="X12" s="29"/>
    </row>
    <row r="13" spans="1:25" s="10" customFormat="1" ht="25.15" customHeight="1">
      <c r="B13" s="7"/>
      <c r="C13" s="9"/>
      <c r="D13" s="9">
        <v>501.1</v>
      </c>
      <c r="E13" s="9" t="s">
        <v>5</v>
      </c>
      <c r="F13" s="9"/>
      <c r="G13" s="9"/>
      <c r="H13" s="28"/>
      <c r="I13" s="29"/>
      <c r="J13" s="30"/>
      <c r="K13" s="28"/>
      <c r="L13" s="29"/>
      <c r="M13" s="30"/>
      <c r="N13" s="28"/>
      <c r="O13" s="29"/>
      <c r="P13" s="30"/>
      <c r="Q13" s="28"/>
      <c r="R13" s="29"/>
      <c r="T13" s="28"/>
      <c r="U13" s="29"/>
      <c r="W13" s="28"/>
      <c r="X13" s="29"/>
    </row>
    <row r="14" spans="1:25" s="10" customFormat="1" ht="25.15" customHeight="1">
      <c r="B14" s="7"/>
      <c r="C14" s="9"/>
      <c r="D14" s="9">
        <v>501.2</v>
      </c>
      <c r="E14" s="9" t="s">
        <v>6</v>
      </c>
      <c r="F14" s="9"/>
      <c r="G14" s="9"/>
      <c r="H14" s="28"/>
      <c r="I14" s="29"/>
      <c r="J14" s="30"/>
      <c r="K14" s="28"/>
      <c r="L14" s="29"/>
      <c r="M14" s="30"/>
      <c r="N14" s="28"/>
      <c r="O14" s="29"/>
      <c r="P14" s="30"/>
      <c r="Q14" s="28"/>
      <c r="R14" s="29"/>
      <c r="T14" s="28"/>
      <c r="U14" s="29"/>
      <c r="W14" s="28"/>
      <c r="X14" s="29"/>
    </row>
    <row r="15" spans="1:25" s="10" customFormat="1" ht="25.15" customHeight="1">
      <c r="B15" s="7"/>
      <c r="C15" s="9"/>
      <c r="D15" s="9">
        <v>501.3</v>
      </c>
      <c r="E15" s="9" t="s">
        <v>7</v>
      </c>
      <c r="F15" s="9"/>
      <c r="G15" s="9"/>
      <c r="H15" s="28"/>
      <c r="I15" s="29"/>
      <c r="J15" s="30"/>
      <c r="K15" s="28"/>
      <c r="L15" s="29"/>
      <c r="M15" s="30"/>
      <c r="N15" s="28"/>
      <c r="O15" s="29"/>
      <c r="P15" s="30"/>
      <c r="Q15" s="28"/>
      <c r="R15" s="29"/>
      <c r="T15" s="28"/>
      <c r="U15" s="29"/>
      <c r="W15" s="28"/>
      <c r="X15" s="29"/>
    </row>
    <row r="16" spans="1:25" s="10" customFormat="1" ht="25.15" customHeight="1">
      <c r="B16" s="7"/>
      <c r="C16" s="9">
        <v>502</v>
      </c>
      <c r="D16" s="9" t="s">
        <v>8</v>
      </c>
      <c r="E16" s="9"/>
      <c r="F16" s="9"/>
      <c r="G16" s="9"/>
      <c r="H16" s="28"/>
      <c r="I16" s="29"/>
      <c r="J16" s="30"/>
      <c r="K16" s="28"/>
      <c r="L16" s="29"/>
      <c r="M16" s="30"/>
      <c r="N16" s="28"/>
      <c r="O16" s="29"/>
      <c r="P16" s="30"/>
      <c r="Q16" s="28"/>
      <c r="R16" s="29"/>
      <c r="T16" s="28"/>
      <c r="U16" s="29"/>
      <c r="W16" s="28"/>
      <c r="X16" s="29"/>
    </row>
    <row r="17" spans="2:24" s="10" customFormat="1" ht="25.15" customHeight="1">
      <c r="B17" s="7"/>
      <c r="C17" s="9">
        <v>512</v>
      </c>
      <c r="D17" s="9" t="s">
        <v>9</v>
      </c>
      <c r="E17" s="9"/>
      <c r="F17" s="9"/>
      <c r="G17" s="9"/>
      <c r="H17" s="28"/>
      <c r="I17" s="29"/>
      <c r="J17" s="30"/>
      <c r="K17" s="28"/>
      <c r="L17" s="29"/>
      <c r="M17" s="30"/>
      <c r="N17" s="28"/>
      <c r="O17" s="29"/>
      <c r="P17" s="30"/>
      <c r="Q17" s="28"/>
      <c r="R17" s="29"/>
      <c r="T17" s="28"/>
      <c r="U17" s="29"/>
      <c r="W17" s="28"/>
      <c r="X17" s="29"/>
    </row>
    <row r="18" spans="2:24" s="10" customFormat="1" ht="25.15" customHeight="1">
      <c r="B18" s="7"/>
      <c r="C18" s="9">
        <v>513</v>
      </c>
      <c r="D18" s="9" t="s">
        <v>10</v>
      </c>
      <c r="E18" s="9"/>
      <c r="F18" s="9"/>
      <c r="G18" s="9"/>
      <c r="H18" s="28"/>
      <c r="I18" s="29"/>
      <c r="J18" s="30"/>
      <c r="K18" s="28"/>
      <c r="L18" s="29"/>
      <c r="M18" s="30"/>
      <c r="N18" s="28"/>
      <c r="O18" s="29"/>
      <c r="P18" s="30"/>
      <c r="Q18" s="28"/>
      <c r="R18" s="29"/>
      <c r="T18" s="28"/>
      <c r="U18" s="29"/>
      <c r="W18" s="28"/>
      <c r="X18" s="29"/>
    </row>
    <row r="19" spans="2:24" s="10" customFormat="1" ht="25.15" customHeight="1">
      <c r="B19" s="7"/>
      <c r="C19" s="9">
        <v>514</v>
      </c>
      <c r="D19" s="9" t="s">
        <v>11</v>
      </c>
      <c r="E19" s="9"/>
      <c r="F19" s="9"/>
      <c r="G19" s="9"/>
      <c r="H19" s="28"/>
      <c r="I19" s="29"/>
      <c r="J19" s="30"/>
      <c r="K19" s="28"/>
      <c r="L19" s="29"/>
      <c r="M19" s="30"/>
      <c r="N19" s="28"/>
      <c r="O19" s="29"/>
      <c r="P19" s="30"/>
      <c r="Q19" s="28"/>
      <c r="R19" s="29"/>
      <c r="T19" s="28"/>
      <c r="U19" s="29"/>
      <c r="W19" s="28"/>
      <c r="X19" s="29"/>
    </row>
    <row r="20" spans="2:24" s="10" customFormat="1" ht="25.15" customHeight="1">
      <c r="B20" s="7"/>
      <c r="C20" s="9">
        <v>515</v>
      </c>
      <c r="D20" s="9" t="s">
        <v>12</v>
      </c>
      <c r="E20" s="9"/>
      <c r="F20" s="9"/>
      <c r="G20" s="9"/>
      <c r="H20" s="28"/>
      <c r="I20" s="29"/>
      <c r="J20" s="30"/>
      <c r="K20" s="28"/>
      <c r="L20" s="29"/>
      <c r="M20" s="30"/>
      <c r="N20" s="28"/>
      <c r="O20" s="29"/>
      <c r="P20" s="30"/>
      <c r="Q20" s="28"/>
      <c r="R20" s="29"/>
      <c r="T20" s="28"/>
      <c r="U20" s="29"/>
      <c r="W20" s="28"/>
      <c r="X20" s="29"/>
    </row>
    <row r="21" spans="2:24" s="10" customFormat="1" ht="25.15" customHeight="1">
      <c r="B21" s="7"/>
      <c r="C21" s="9">
        <v>516</v>
      </c>
      <c r="D21" s="9" t="s">
        <v>13</v>
      </c>
      <c r="E21" s="9"/>
      <c r="F21" s="9"/>
      <c r="G21" s="9"/>
      <c r="H21" s="28"/>
      <c r="I21" s="29"/>
      <c r="J21" s="30"/>
      <c r="K21" s="28"/>
      <c r="L21" s="29"/>
      <c r="M21" s="30"/>
      <c r="N21" s="28"/>
      <c r="O21" s="29"/>
      <c r="P21" s="30"/>
      <c r="Q21" s="28"/>
      <c r="R21" s="29"/>
      <c r="T21" s="28"/>
      <c r="U21" s="29"/>
      <c r="W21" s="28"/>
      <c r="X21" s="29"/>
    </row>
    <row r="22" spans="2:24" s="10" customFormat="1" ht="25.15" customHeight="1">
      <c r="B22" s="7"/>
      <c r="C22" s="9">
        <v>520</v>
      </c>
      <c r="D22" s="9" t="s">
        <v>93</v>
      </c>
      <c r="E22" s="9"/>
      <c r="F22" s="9"/>
      <c r="G22" s="9"/>
      <c r="H22" s="28"/>
      <c r="I22" s="29"/>
      <c r="J22" s="30"/>
      <c r="K22" s="28"/>
      <c r="L22" s="29"/>
      <c r="M22" s="30"/>
      <c r="N22" s="28"/>
      <c r="O22" s="29"/>
      <c r="P22" s="30"/>
      <c r="Q22" s="28"/>
      <c r="R22" s="29"/>
      <c r="T22" s="28"/>
      <c r="U22" s="29"/>
      <c r="W22" s="28"/>
      <c r="X22" s="29"/>
    </row>
    <row r="23" spans="2:24" s="10" customFormat="1" ht="25.15" customHeight="1">
      <c r="B23" s="7"/>
      <c r="C23" s="9"/>
      <c r="D23" s="9">
        <v>520.1</v>
      </c>
      <c r="E23" s="9" t="s">
        <v>14</v>
      </c>
      <c r="F23" s="9"/>
      <c r="G23" s="9"/>
      <c r="H23" s="28"/>
      <c r="I23" s="29"/>
      <c r="J23" s="30"/>
      <c r="K23" s="28"/>
      <c r="L23" s="29"/>
      <c r="M23" s="30"/>
      <c r="N23" s="28"/>
      <c r="O23" s="29"/>
      <c r="P23" s="30"/>
      <c r="Q23" s="28"/>
      <c r="R23" s="29"/>
      <c r="T23" s="28"/>
      <c r="U23" s="29"/>
      <c r="W23" s="28"/>
      <c r="X23" s="29"/>
    </row>
    <row r="24" spans="2:24" s="10" customFormat="1" ht="25.15" customHeight="1">
      <c r="B24" s="7"/>
      <c r="C24" s="9"/>
      <c r="D24" s="9">
        <v>520.20000000000005</v>
      </c>
      <c r="E24" s="9" t="s">
        <v>15</v>
      </c>
      <c r="F24" s="9"/>
      <c r="G24" s="9"/>
      <c r="H24" s="28"/>
      <c r="I24" s="29"/>
      <c r="J24" s="30"/>
      <c r="K24" s="28"/>
      <c r="L24" s="29"/>
      <c r="M24" s="30"/>
      <c r="N24" s="28"/>
      <c r="O24" s="29"/>
      <c r="P24" s="30"/>
      <c r="Q24" s="28"/>
      <c r="R24" s="29"/>
      <c r="T24" s="28"/>
      <c r="U24" s="29"/>
      <c r="W24" s="28"/>
      <c r="X24" s="29"/>
    </row>
    <row r="25" spans="2:24" s="10" customFormat="1" ht="25.15" customHeight="1">
      <c r="B25" s="7"/>
      <c r="C25" s="9"/>
      <c r="D25" s="9">
        <v>520.29999999999995</v>
      </c>
      <c r="E25" s="9" t="s">
        <v>16</v>
      </c>
      <c r="F25" s="9"/>
      <c r="G25" s="9"/>
      <c r="H25" s="28"/>
      <c r="I25" s="29"/>
      <c r="J25" s="30"/>
      <c r="K25" s="28"/>
      <c r="L25" s="29"/>
      <c r="M25" s="30"/>
      <c r="N25" s="28"/>
      <c r="O25" s="29"/>
      <c r="P25" s="30"/>
      <c r="Q25" s="28"/>
      <c r="R25" s="29"/>
      <c r="T25" s="28"/>
      <c r="U25" s="29"/>
      <c r="W25" s="28"/>
      <c r="X25" s="29"/>
    </row>
    <row r="26" spans="2:24" s="10" customFormat="1" ht="25.15" customHeight="1">
      <c r="B26" s="7"/>
      <c r="C26" s="9"/>
      <c r="D26" s="9">
        <v>520.4</v>
      </c>
      <c r="E26" s="9" t="s">
        <v>17</v>
      </c>
      <c r="F26" s="9"/>
      <c r="G26" s="9"/>
      <c r="H26" s="28"/>
      <c r="I26" s="29"/>
      <c r="J26" s="30"/>
      <c r="K26" s="28"/>
      <c r="L26" s="29"/>
      <c r="M26" s="30"/>
      <c r="N26" s="28"/>
      <c r="O26" s="29"/>
      <c r="P26" s="30"/>
      <c r="Q26" s="28"/>
      <c r="R26" s="29"/>
      <c r="T26" s="28"/>
      <c r="U26" s="29"/>
      <c r="W26" s="28"/>
      <c r="X26" s="29"/>
    </row>
    <row r="27" spans="2:24" s="10" customFormat="1" ht="25.15" customHeight="1">
      <c r="B27" s="7"/>
      <c r="C27" s="9"/>
      <c r="D27" s="9">
        <v>520.5</v>
      </c>
      <c r="E27" s="9" t="s">
        <v>18</v>
      </c>
      <c r="F27" s="9"/>
      <c r="G27" s="9"/>
      <c r="H27" s="28"/>
      <c r="I27" s="29"/>
      <c r="J27" s="30"/>
      <c r="K27" s="28"/>
      <c r="L27" s="29"/>
      <c r="M27" s="30"/>
      <c r="N27" s="28"/>
      <c r="O27" s="29"/>
      <c r="P27" s="30"/>
      <c r="Q27" s="28"/>
      <c r="R27" s="29"/>
      <c r="T27" s="28"/>
      <c r="U27" s="29"/>
      <c r="W27" s="28"/>
      <c r="X27" s="29"/>
    </row>
    <row r="28" spans="2:24" s="10" customFormat="1" ht="25.15" customHeight="1">
      <c r="B28" s="7"/>
      <c r="C28" s="9">
        <v>522</v>
      </c>
      <c r="D28" s="9" t="s">
        <v>20</v>
      </c>
      <c r="E28" s="9"/>
      <c r="F28" s="9"/>
      <c r="G28" s="9"/>
      <c r="H28" s="28"/>
      <c r="I28" s="29"/>
      <c r="J28" s="30"/>
      <c r="K28" s="28"/>
      <c r="L28" s="29"/>
      <c r="M28" s="30"/>
      <c r="N28" s="28"/>
      <c r="O28" s="29"/>
      <c r="P28" s="30"/>
      <c r="Q28" s="28"/>
      <c r="R28" s="29"/>
      <c r="T28" s="28"/>
      <c r="U28" s="29"/>
      <c r="W28" s="28"/>
      <c r="X28" s="29"/>
    </row>
    <row r="29" spans="2:24" s="10" customFormat="1" ht="25.15" customHeight="1">
      <c r="B29" s="7"/>
      <c r="C29" s="9">
        <v>527</v>
      </c>
      <c r="D29" s="9" t="s">
        <v>21</v>
      </c>
      <c r="E29" s="9"/>
      <c r="F29" s="9"/>
      <c r="G29" s="9"/>
      <c r="H29" s="28"/>
      <c r="I29" s="29"/>
      <c r="J29" s="30"/>
      <c r="K29" s="28"/>
      <c r="L29" s="29"/>
      <c r="M29" s="30"/>
      <c r="N29" s="28"/>
      <c r="O29" s="29"/>
      <c r="P29" s="30"/>
      <c r="Q29" s="28"/>
      <c r="R29" s="29"/>
      <c r="T29" s="28"/>
      <c r="U29" s="29"/>
      <c r="W29" s="28"/>
      <c r="X29" s="29"/>
    </row>
    <row r="30" spans="2:24" s="10" customFormat="1" ht="25.15" customHeight="1">
      <c r="B30" s="7"/>
      <c r="C30" s="9">
        <v>530</v>
      </c>
      <c r="D30" s="9" t="s">
        <v>22</v>
      </c>
      <c r="E30" s="9"/>
      <c r="F30" s="9"/>
      <c r="G30" s="9"/>
      <c r="H30" s="28"/>
      <c r="I30" s="29"/>
      <c r="J30" s="30"/>
      <c r="K30" s="28"/>
      <c r="L30" s="29"/>
      <c r="M30" s="30"/>
      <c r="N30" s="28"/>
      <c r="O30" s="29"/>
      <c r="P30" s="30"/>
      <c r="Q30" s="28"/>
      <c r="R30" s="29"/>
      <c r="T30" s="28"/>
      <c r="U30" s="29"/>
      <c r="W30" s="28"/>
      <c r="X30" s="29"/>
    </row>
    <row r="31" spans="2:24" s="10" customFormat="1" ht="25.15" customHeight="1">
      <c r="B31" s="7"/>
      <c r="C31" s="9">
        <v>531</v>
      </c>
      <c r="D31" s="9" t="s">
        <v>23</v>
      </c>
      <c r="E31" s="9"/>
      <c r="F31" s="9"/>
      <c r="G31" s="9"/>
      <c r="H31" s="28"/>
      <c r="I31" s="29"/>
      <c r="J31" s="30"/>
      <c r="K31" s="28"/>
      <c r="L31" s="29"/>
      <c r="M31" s="30"/>
      <c r="N31" s="28"/>
      <c r="O31" s="29"/>
      <c r="P31" s="30"/>
      <c r="Q31" s="28"/>
      <c r="R31" s="29"/>
      <c r="T31" s="28"/>
      <c r="U31" s="29"/>
      <c r="W31" s="28"/>
      <c r="X31" s="29"/>
    </row>
    <row r="32" spans="2:24" s="10" customFormat="1" ht="25.15" customHeight="1">
      <c r="B32" s="7"/>
      <c r="C32" s="9">
        <v>533</v>
      </c>
      <c r="D32" s="9" t="s">
        <v>24</v>
      </c>
      <c r="E32" s="9"/>
      <c r="F32" s="9"/>
      <c r="G32" s="9"/>
      <c r="H32" s="28"/>
      <c r="I32" s="29"/>
      <c r="J32" s="30"/>
      <c r="K32" s="28"/>
      <c r="L32" s="29"/>
      <c r="M32" s="30"/>
      <c r="N32" s="28"/>
      <c r="O32" s="29"/>
      <c r="P32" s="30"/>
      <c r="Q32" s="28"/>
      <c r="R32" s="29"/>
      <c r="T32" s="28"/>
      <c r="U32" s="29"/>
      <c r="W32" s="28"/>
      <c r="X32" s="29"/>
    </row>
    <row r="33" spans="2:24" s="10" customFormat="1" ht="25.15" customHeight="1">
      <c r="B33" s="7"/>
      <c r="C33" s="9">
        <v>540</v>
      </c>
      <c r="D33" s="9" t="s">
        <v>94</v>
      </c>
      <c r="E33" s="9"/>
      <c r="F33" s="9"/>
      <c r="G33" s="9"/>
      <c r="H33" s="28"/>
      <c r="I33" s="29"/>
      <c r="J33" s="30"/>
      <c r="K33" s="28"/>
      <c r="L33" s="29"/>
      <c r="M33" s="30"/>
      <c r="N33" s="28"/>
      <c r="O33" s="29"/>
      <c r="P33" s="30"/>
      <c r="Q33" s="28"/>
      <c r="R33" s="29"/>
      <c r="T33" s="28"/>
      <c r="U33" s="29"/>
      <c r="W33" s="28"/>
      <c r="X33" s="29"/>
    </row>
    <row r="34" spans="2:24" s="10" customFormat="1" ht="25.15" customHeight="1">
      <c r="B34" s="7"/>
      <c r="C34" s="9">
        <v>546</v>
      </c>
      <c r="D34" s="9" t="s">
        <v>95</v>
      </c>
      <c r="E34" s="9"/>
      <c r="F34" s="9"/>
      <c r="G34" s="9"/>
      <c r="H34" s="28"/>
      <c r="I34" s="29"/>
      <c r="J34" s="30"/>
      <c r="K34" s="28"/>
      <c r="L34" s="29"/>
      <c r="M34" s="30"/>
      <c r="N34" s="28"/>
      <c r="O34" s="29"/>
      <c r="P34" s="30"/>
      <c r="Q34" s="28"/>
      <c r="R34" s="29"/>
      <c r="T34" s="28"/>
      <c r="U34" s="29"/>
      <c r="W34" s="28"/>
      <c r="X34" s="29"/>
    </row>
    <row r="35" spans="2:24" s="10" customFormat="1" ht="24.6" customHeight="1">
      <c r="B35" s="7"/>
      <c r="C35" s="14">
        <v>547</v>
      </c>
      <c r="D35" s="14" t="s">
        <v>96</v>
      </c>
      <c r="E35" s="14"/>
      <c r="F35" s="14"/>
      <c r="G35" s="14"/>
      <c r="H35" s="28"/>
      <c r="I35" s="29"/>
      <c r="J35" s="30"/>
      <c r="K35" s="28"/>
      <c r="L35" s="29"/>
      <c r="M35" s="30"/>
      <c r="N35" s="28"/>
      <c r="O35" s="29"/>
      <c r="P35" s="30"/>
      <c r="Q35" s="28"/>
      <c r="R35" s="29"/>
      <c r="T35" s="28"/>
      <c r="U35" s="29"/>
      <c r="W35" s="28"/>
      <c r="X35" s="29"/>
    </row>
    <row r="36" spans="2:24" s="10" customFormat="1" ht="30" customHeight="1" thickBot="1">
      <c r="B36" s="15" t="s">
        <v>97</v>
      </c>
      <c r="C36" s="8"/>
      <c r="D36" s="8"/>
      <c r="E36" s="8"/>
      <c r="F36" s="8"/>
      <c r="G36" s="8"/>
      <c r="H36" s="28" t="s">
        <v>120</v>
      </c>
      <c r="I36" s="26">
        <f>SUM(I12:I35)</f>
        <v>0</v>
      </c>
      <c r="J36" s="30"/>
      <c r="K36" s="28" t="s">
        <v>120</v>
      </c>
      <c r="L36" s="26">
        <f>SUM(L12:L35)</f>
        <v>0</v>
      </c>
      <c r="M36" s="30"/>
      <c r="N36" s="28" t="s">
        <v>120</v>
      </c>
      <c r="O36" s="26">
        <f>SUM(O12:O35)</f>
        <v>0</v>
      </c>
      <c r="P36" s="30"/>
      <c r="Q36" s="28" t="s">
        <v>120</v>
      </c>
      <c r="R36" s="26">
        <f>SUM(R12:R35)</f>
        <v>0</v>
      </c>
      <c r="T36" s="28" t="s">
        <v>120</v>
      </c>
      <c r="U36" s="26">
        <f>SUM(U12:U35)</f>
        <v>0</v>
      </c>
      <c r="W36" s="28" t="s">
        <v>120</v>
      </c>
      <c r="X36" s="26">
        <f>SUM(X12:X35)</f>
        <v>0</v>
      </c>
    </row>
    <row r="37" spans="2:24" ht="25.15" customHeight="1">
      <c r="B37" s="3"/>
      <c r="C37" s="3"/>
      <c r="D37" s="3"/>
      <c r="E37" s="3"/>
      <c r="F37" s="3"/>
      <c r="G37" s="3"/>
      <c r="H37" s="5"/>
      <c r="I37" s="4"/>
      <c r="J37" s="4"/>
      <c r="K37" s="5"/>
      <c r="L37" s="4"/>
      <c r="M37" s="4"/>
      <c r="N37" s="6"/>
      <c r="O37" s="4"/>
      <c r="P37" s="4"/>
      <c r="Q37" s="5"/>
      <c r="R37" s="4"/>
      <c r="T37" s="5"/>
      <c r="U37" s="4"/>
      <c r="W37" s="5"/>
      <c r="X37" s="4"/>
    </row>
    <row r="38" spans="2:24" s="10" customFormat="1" ht="25.15" customHeight="1">
      <c r="B38" s="20" t="s">
        <v>98</v>
      </c>
      <c r="C38" s="9">
        <v>601</v>
      </c>
      <c r="D38" s="9" t="s">
        <v>29</v>
      </c>
      <c r="E38" s="9"/>
      <c r="F38" s="9"/>
      <c r="G38" s="9"/>
      <c r="H38" s="28" t="s">
        <v>120</v>
      </c>
      <c r="I38" s="29"/>
      <c r="J38" s="30"/>
      <c r="K38" s="28" t="s">
        <v>120</v>
      </c>
      <c r="L38" s="29"/>
      <c r="M38" s="30"/>
      <c r="N38" s="28" t="s">
        <v>120</v>
      </c>
      <c r="O38" s="29"/>
      <c r="P38" s="30"/>
      <c r="Q38" s="28" t="s">
        <v>120</v>
      </c>
      <c r="R38" s="29"/>
      <c r="T38" s="28" t="s">
        <v>120</v>
      </c>
      <c r="U38" s="29"/>
      <c r="W38" s="28" t="s">
        <v>120</v>
      </c>
      <c r="X38" s="29"/>
    </row>
    <row r="39" spans="2:24" s="10" customFormat="1" ht="25.15" customHeight="1">
      <c r="B39" s="7"/>
      <c r="C39" s="9">
        <v>602</v>
      </c>
      <c r="D39" s="9" t="s">
        <v>8</v>
      </c>
      <c r="E39" s="9"/>
      <c r="F39" s="9"/>
      <c r="G39" s="9"/>
      <c r="H39" s="28"/>
      <c r="I39" s="29"/>
      <c r="J39" s="30"/>
      <c r="K39" s="28"/>
      <c r="L39" s="29"/>
      <c r="M39" s="30"/>
      <c r="N39" s="28"/>
      <c r="O39" s="29"/>
      <c r="P39" s="30"/>
      <c r="Q39" s="28"/>
      <c r="R39" s="29"/>
      <c r="T39" s="28"/>
      <c r="U39" s="29"/>
      <c r="W39" s="28"/>
      <c r="X39" s="29"/>
    </row>
    <row r="40" spans="2:24" s="10" customFormat="1" ht="25.15" customHeight="1">
      <c r="B40" s="7"/>
      <c r="C40" s="9">
        <v>603</v>
      </c>
      <c r="D40" s="9" t="s">
        <v>30</v>
      </c>
      <c r="E40" s="9"/>
      <c r="F40" s="9"/>
      <c r="G40" s="9"/>
      <c r="H40" s="28"/>
      <c r="I40" s="29"/>
      <c r="J40" s="30"/>
      <c r="K40" s="28"/>
      <c r="L40" s="29"/>
      <c r="M40" s="30"/>
      <c r="N40" s="28"/>
      <c r="O40" s="29"/>
      <c r="P40" s="30"/>
      <c r="Q40" s="28"/>
      <c r="R40" s="29"/>
      <c r="T40" s="28"/>
      <c r="U40" s="29"/>
      <c r="W40" s="28"/>
      <c r="X40" s="29"/>
    </row>
    <row r="41" spans="2:24" s="10" customFormat="1" ht="25.15" customHeight="1">
      <c r="B41" s="7"/>
      <c r="C41" s="9">
        <v>604</v>
      </c>
      <c r="D41" s="9" t="s">
        <v>31</v>
      </c>
      <c r="E41" s="9"/>
      <c r="F41" s="9"/>
      <c r="G41" s="9"/>
      <c r="H41" s="28"/>
      <c r="I41" s="29"/>
      <c r="J41" s="30"/>
      <c r="K41" s="28"/>
      <c r="L41" s="29"/>
      <c r="M41" s="30"/>
      <c r="N41" s="28"/>
      <c r="O41" s="29"/>
      <c r="P41" s="30"/>
      <c r="Q41" s="28"/>
      <c r="R41" s="29"/>
      <c r="T41" s="28"/>
      <c r="U41" s="29"/>
      <c r="W41" s="28"/>
      <c r="X41" s="29"/>
    </row>
    <row r="42" spans="2:24" s="10" customFormat="1" ht="25.15" customHeight="1">
      <c r="B42" s="7"/>
      <c r="C42" s="9">
        <v>605</v>
      </c>
      <c r="D42" s="9" t="s">
        <v>32</v>
      </c>
      <c r="E42" s="9"/>
      <c r="F42" s="9"/>
      <c r="G42" s="9"/>
      <c r="H42" s="28"/>
      <c r="I42" s="29"/>
      <c r="J42" s="30"/>
      <c r="K42" s="28"/>
      <c r="L42" s="29"/>
      <c r="M42" s="30"/>
      <c r="N42" s="28"/>
      <c r="O42" s="29"/>
      <c r="P42" s="30"/>
      <c r="Q42" s="28"/>
      <c r="R42" s="29"/>
      <c r="T42" s="28"/>
      <c r="U42" s="29"/>
      <c r="W42" s="28"/>
      <c r="X42" s="29"/>
    </row>
    <row r="43" spans="2:24" s="10" customFormat="1" ht="25.15" customHeight="1">
      <c r="B43" s="7"/>
      <c r="C43" s="9">
        <v>606</v>
      </c>
      <c r="D43" s="9" t="s">
        <v>33</v>
      </c>
      <c r="E43" s="9"/>
      <c r="F43" s="9"/>
      <c r="G43" s="9"/>
      <c r="H43" s="28"/>
      <c r="I43" s="29"/>
      <c r="J43" s="30"/>
      <c r="K43" s="28"/>
      <c r="L43" s="29"/>
      <c r="M43" s="30"/>
      <c r="N43" s="28"/>
      <c r="O43" s="29"/>
      <c r="P43" s="30"/>
      <c r="Q43" s="28"/>
      <c r="R43" s="29"/>
      <c r="T43" s="28"/>
      <c r="U43" s="29"/>
      <c r="W43" s="28"/>
      <c r="X43" s="29"/>
    </row>
    <row r="44" spans="2:24" s="10" customFormat="1" ht="25.15" customHeight="1">
      <c r="B44" s="7"/>
      <c r="C44" s="9">
        <v>607</v>
      </c>
      <c r="D44" s="9" t="s">
        <v>34</v>
      </c>
      <c r="E44" s="9"/>
      <c r="F44" s="9"/>
      <c r="G44" s="9"/>
      <c r="H44" s="28"/>
      <c r="I44" s="29"/>
      <c r="J44" s="30"/>
      <c r="K44" s="28"/>
      <c r="L44" s="29"/>
      <c r="M44" s="30"/>
      <c r="N44" s="28"/>
      <c r="O44" s="29"/>
      <c r="P44" s="30"/>
      <c r="Q44" s="28"/>
      <c r="R44" s="29"/>
      <c r="T44" s="28"/>
      <c r="U44" s="29"/>
      <c r="W44" s="28"/>
      <c r="X44" s="29"/>
    </row>
    <row r="45" spans="2:24" s="10" customFormat="1" ht="25.15" customHeight="1">
      <c r="B45" s="7"/>
      <c r="C45" s="9">
        <v>608</v>
      </c>
      <c r="D45" s="9" t="s">
        <v>99</v>
      </c>
      <c r="E45" s="9"/>
      <c r="F45" s="9"/>
      <c r="G45" s="9"/>
      <c r="H45" s="28"/>
      <c r="I45" s="29"/>
      <c r="J45" s="30"/>
      <c r="K45" s="28"/>
      <c r="L45" s="29"/>
      <c r="M45" s="30"/>
      <c r="N45" s="28"/>
      <c r="O45" s="29"/>
      <c r="P45" s="30"/>
      <c r="Q45" s="28"/>
      <c r="R45" s="29"/>
      <c r="T45" s="28"/>
      <c r="U45" s="29"/>
      <c r="W45" s="28"/>
      <c r="X45" s="29"/>
    </row>
    <row r="46" spans="2:24" s="10" customFormat="1" ht="25.15" customHeight="1">
      <c r="B46" s="7"/>
      <c r="C46" s="9"/>
      <c r="D46" s="9">
        <v>608.1</v>
      </c>
      <c r="E46" s="9" t="s">
        <v>0</v>
      </c>
      <c r="F46" s="9"/>
      <c r="G46" s="9"/>
      <c r="H46" s="28"/>
      <c r="I46" s="29"/>
      <c r="J46" s="30"/>
      <c r="K46" s="28"/>
      <c r="L46" s="29"/>
      <c r="M46" s="30"/>
      <c r="N46" s="28"/>
      <c r="O46" s="29"/>
      <c r="P46" s="30"/>
      <c r="Q46" s="28"/>
      <c r="R46" s="29"/>
      <c r="T46" s="28"/>
      <c r="U46" s="29"/>
      <c r="W46" s="28"/>
      <c r="X46" s="29"/>
    </row>
    <row r="47" spans="2:24" s="10" customFormat="1" ht="25.15" customHeight="1">
      <c r="B47" s="7"/>
      <c r="C47" s="9"/>
      <c r="D47" s="9">
        <v>608.20000000000005</v>
      </c>
      <c r="E47" s="9" t="s">
        <v>100</v>
      </c>
      <c r="F47" s="9"/>
      <c r="G47" s="9"/>
      <c r="H47" s="28"/>
      <c r="I47" s="29"/>
      <c r="J47" s="30"/>
      <c r="K47" s="28"/>
      <c r="L47" s="29"/>
      <c r="M47" s="30"/>
      <c r="N47" s="28"/>
      <c r="O47" s="29"/>
      <c r="P47" s="30"/>
      <c r="Q47" s="28"/>
      <c r="R47" s="29"/>
      <c r="T47" s="28"/>
      <c r="U47" s="29"/>
      <c r="W47" s="28"/>
      <c r="X47" s="29"/>
    </row>
    <row r="48" spans="2:24" s="10" customFormat="1" ht="25.15" customHeight="1">
      <c r="B48" s="7"/>
      <c r="C48" s="9">
        <v>609</v>
      </c>
      <c r="D48" s="9" t="s">
        <v>37</v>
      </c>
      <c r="E48" s="9"/>
      <c r="F48" s="9"/>
      <c r="G48" s="9"/>
      <c r="H48" s="28"/>
      <c r="I48" s="29"/>
      <c r="J48" s="30"/>
      <c r="K48" s="28"/>
      <c r="L48" s="29"/>
      <c r="M48" s="30"/>
      <c r="N48" s="28"/>
      <c r="O48" s="29"/>
      <c r="P48" s="30"/>
      <c r="Q48" s="28"/>
      <c r="R48" s="29"/>
      <c r="T48" s="28"/>
      <c r="U48" s="29"/>
      <c r="W48" s="28"/>
      <c r="X48" s="29"/>
    </row>
    <row r="49" spans="2:24" s="10" customFormat="1" ht="25.15" customHeight="1">
      <c r="B49" s="7"/>
      <c r="C49" s="9">
        <v>610</v>
      </c>
      <c r="D49" s="9" t="s">
        <v>101</v>
      </c>
      <c r="E49" s="9"/>
      <c r="F49" s="9"/>
      <c r="G49" s="9"/>
      <c r="H49" s="28"/>
      <c r="I49" s="29"/>
      <c r="J49" s="30"/>
      <c r="K49" s="28"/>
      <c r="L49" s="29"/>
      <c r="M49" s="30"/>
      <c r="N49" s="28"/>
      <c r="O49" s="29"/>
      <c r="P49" s="30"/>
      <c r="Q49" s="28"/>
      <c r="R49" s="29"/>
      <c r="T49" s="28"/>
      <c r="U49" s="29"/>
      <c r="W49" s="28"/>
      <c r="X49" s="29"/>
    </row>
    <row r="50" spans="2:24" s="10" customFormat="1" ht="25.15" customHeight="1">
      <c r="B50" s="7"/>
      <c r="C50" s="9"/>
      <c r="D50" s="9">
        <v>610.1</v>
      </c>
      <c r="E50" s="9" t="s">
        <v>0</v>
      </c>
      <c r="F50" s="9"/>
      <c r="G50" s="9"/>
      <c r="H50" s="28"/>
      <c r="I50" s="29"/>
      <c r="J50" s="30"/>
      <c r="K50" s="28"/>
      <c r="L50" s="29"/>
      <c r="M50" s="30"/>
      <c r="N50" s="28"/>
      <c r="O50" s="29"/>
      <c r="P50" s="30"/>
      <c r="Q50" s="28"/>
      <c r="R50" s="29"/>
      <c r="T50" s="28"/>
      <c r="U50" s="29"/>
      <c r="W50" s="28"/>
      <c r="X50" s="29"/>
    </row>
    <row r="51" spans="2:24" s="10" customFormat="1" ht="25.15" customHeight="1">
      <c r="B51" s="7"/>
      <c r="C51" s="9"/>
      <c r="D51" s="9">
        <v>610.20000000000005</v>
      </c>
      <c r="E51" s="9" t="s">
        <v>100</v>
      </c>
      <c r="F51" s="9"/>
      <c r="G51" s="9"/>
      <c r="H51" s="28"/>
      <c r="I51" s="29"/>
      <c r="J51" s="30"/>
      <c r="K51" s="28"/>
      <c r="L51" s="29"/>
      <c r="M51" s="30"/>
      <c r="N51" s="28"/>
      <c r="O51" s="29"/>
      <c r="P51" s="30"/>
      <c r="Q51" s="28"/>
      <c r="R51" s="29"/>
      <c r="T51" s="28"/>
      <c r="U51" s="29"/>
      <c r="W51" s="28"/>
      <c r="X51" s="29"/>
    </row>
    <row r="52" spans="2:24" s="10" customFormat="1" ht="25.15" customHeight="1">
      <c r="B52" s="7"/>
      <c r="C52" s="9">
        <v>611</v>
      </c>
      <c r="D52" s="9" t="s">
        <v>40</v>
      </c>
      <c r="E52" s="9"/>
      <c r="F52" s="9"/>
      <c r="G52" s="9"/>
      <c r="H52" s="28"/>
      <c r="I52" s="29"/>
      <c r="J52" s="30"/>
      <c r="K52" s="28"/>
      <c r="L52" s="29"/>
      <c r="M52" s="30"/>
      <c r="N52" s="28"/>
      <c r="O52" s="29"/>
      <c r="P52" s="30"/>
      <c r="Q52" s="28"/>
      <c r="R52" s="29"/>
      <c r="T52" s="28"/>
      <c r="U52" s="29"/>
      <c r="W52" s="28"/>
      <c r="X52" s="29"/>
    </row>
    <row r="53" spans="2:24" s="10" customFormat="1" ht="25.15" customHeight="1">
      <c r="B53" s="7"/>
      <c r="C53" s="9">
        <v>612</v>
      </c>
      <c r="D53" s="9" t="s">
        <v>9</v>
      </c>
      <c r="E53" s="9"/>
      <c r="F53" s="9"/>
      <c r="G53" s="9"/>
      <c r="H53" s="28"/>
      <c r="I53" s="29"/>
      <c r="J53" s="30"/>
      <c r="K53" s="28"/>
      <c r="L53" s="29"/>
      <c r="M53" s="30"/>
      <c r="N53" s="28"/>
      <c r="O53" s="29"/>
      <c r="P53" s="30"/>
      <c r="Q53" s="28"/>
      <c r="R53" s="29"/>
      <c r="T53" s="28"/>
      <c r="U53" s="29"/>
      <c r="W53" s="28"/>
      <c r="X53" s="29"/>
    </row>
    <row r="54" spans="2:24" s="10" customFormat="1" ht="25.15" customHeight="1">
      <c r="B54" s="7"/>
      <c r="C54" s="9">
        <v>613</v>
      </c>
      <c r="D54" s="9" t="s">
        <v>10</v>
      </c>
      <c r="E54" s="9"/>
      <c r="F54" s="9"/>
      <c r="G54" s="9"/>
      <c r="H54" s="28"/>
      <c r="I54" s="29"/>
      <c r="J54" s="30"/>
      <c r="K54" s="28"/>
      <c r="L54" s="29"/>
      <c r="M54" s="30"/>
      <c r="N54" s="28"/>
      <c r="O54" s="29"/>
      <c r="P54" s="30"/>
      <c r="Q54" s="28"/>
      <c r="R54" s="29"/>
      <c r="T54" s="28"/>
      <c r="U54" s="29"/>
      <c r="W54" s="28"/>
      <c r="X54" s="29"/>
    </row>
    <row r="55" spans="2:24" s="10" customFormat="1" ht="25.15" customHeight="1">
      <c r="B55" s="7"/>
      <c r="C55" s="9">
        <v>615</v>
      </c>
      <c r="D55" s="9" t="s">
        <v>12</v>
      </c>
      <c r="E55" s="9"/>
      <c r="F55" s="9"/>
      <c r="G55" s="9"/>
      <c r="H55" s="28"/>
      <c r="I55" s="29"/>
      <c r="J55" s="30"/>
      <c r="K55" s="28"/>
      <c r="L55" s="29"/>
      <c r="M55" s="30"/>
      <c r="N55" s="28"/>
      <c r="O55" s="29"/>
      <c r="P55" s="30"/>
      <c r="Q55" s="28"/>
      <c r="R55" s="29"/>
      <c r="T55" s="28"/>
      <c r="U55" s="29"/>
      <c r="W55" s="28"/>
      <c r="X55" s="29"/>
    </row>
    <row r="56" spans="2:24" s="10" customFormat="1" ht="25.15" customHeight="1">
      <c r="B56" s="7"/>
      <c r="C56" s="9"/>
      <c r="D56" s="9">
        <v>615.1</v>
      </c>
      <c r="E56" s="9" t="s">
        <v>0</v>
      </c>
      <c r="F56" s="9"/>
      <c r="G56" s="9"/>
      <c r="H56" s="28"/>
      <c r="I56" s="29"/>
      <c r="J56" s="30"/>
      <c r="K56" s="28"/>
      <c r="L56" s="29"/>
      <c r="M56" s="30"/>
      <c r="N56" s="28"/>
      <c r="O56" s="29"/>
      <c r="P56" s="30"/>
      <c r="Q56" s="28"/>
      <c r="R56" s="29"/>
      <c r="T56" s="28"/>
      <c r="U56" s="29"/>
      <c r="W56" s="28"/>
      <c r="X56" s="29"/>
    </row>
    <row r="57" spans="2:24" s="10" customFormat="1" ht="25.15" customHeight="1">
      <c r="B57" s="7"/>
      <c r="C57" s="9"/>
      <c r="D57" s="9">
        <v>615.20000000000005</v>
      </c>
      <c r="E57" s="9" t="s">
        <v>100</v>
      </c>
      <c r="F57" s="9"/>
      <c r="G57" s="9"/>
      <c r="H57" s="28"/>
      <c r="I57" s="29"/>
      <c r="J57" s="30"/>
      <c r="K57" s="28"/>
      <c r="L57" s="29"/>
      <c r="M57" s="30"/>
      <c r="N57" s="28"/>
      <c r="O57" s="29"/>
      <c r="P57" s="30"/>
      <c r="Q57" s="28"/>
      <c r="R57" s="29"/>
      <c r="T57" s="28"/>
      <c r="U57" s="29"/>
      <c r="W57" s="28"/>
      <c r="X57" s="29"/>
    </row>
    <row r="58" spans="2:24" s="10" customFormat="1" ht="25.15" customHeight="1">
      <c r="B58" s="7"/>
      <c r="C58" s="9">
        <v>616</v>
      </c>
      <c r="D58" s="9" t="s">
        <v>43</v>
      </c>
      <c r="E58" s="9"/>
      <c r="F58" s="9"/>
      <c r="G58" s="9"/>
      <c r="H58" s="28"/>
      <c r="I58" s="29"/>
      <c r="J58" s="30"/>
      <c r="K58" s="28"/>
      <c r="L58" s="29"/>
      <c r="M58" s="30"/>
      <c r="N58" s="28"/>
      <c r="O58" s="29"/>
      <c r="P58" s="30"/>
      <c r="Q58" s="28"/>
      <c r="R58" s="29"/>
      <c r="T58" s="28"/>
      <c r="U58" s="29"/>
      <c r="W58" s="28"/>
      <c r="X58" s="29"/>
    </row>
    <row r="59" spans="2:24" s="10" customFormat="1" ht="25.15" customHeight="1">
      <c r="B59" s="7"/>
      <c r="C59" s="9">
        <v>617</v>
      </c>
      <c r="D59" s="9" t="s">
        <v>102</v>
      </c>
      <c r="E59" s="9"/>
      <c r="F59" s="9"/>
      <c r="G59" s="9"/>
      <c r="H59" s="28"/>
      <c r="I59" s="29"/>
      <c r="J59" s="30"/>
      <c r="K59" s="28"/>
      <c r="L59" s="29"/>
      <c r="M59" s="30"/>
      <c r="N59" s="28"/>
      <c r="O59" s="29"/>
      <c r="P59" s="30"/>
      <c r="Q59" s="28"/>
      <c r="R59" s="29"/>
      <c r="T59" s="28"/>
      <c r="U59" s="29"/>
      <c r="W59" s="28"/>
      <c r="X59" s="29"/>
    </row>
    <row r="60" spans="2:24" s="10" customFormat="1" ht="25.15" customHeight="1">
      <c r="B60" s="7"/>
      <c r="C60" s="9"/>
      <c r="D60" s="9">
        <v>617.1</v>
      </c>
      <c r="E60" s="9" t="s">
        <v>44</v>
      </c>
      <c r="F60" s="9"/>
      <c r="G60" s="9"/>
      <c r="H60" s="28"/>
      <c r="I60" s="29"/>
      <c r="J60" s="30"/>
      <c r="K60" s="28"/>
      <c r="L60" s="29"/>
      <c r="M60" s="30"/>
      <c r="N60" s="28"/>
      <c r="O60" s="29"/>
      <c r="P60" s="30"/>
      <c r="Q60" s="28"/>
      <c r="R60" s="29"/>
      <c r="T60" s="28"/>
      <c r="U60" s="29"/>
      <c r="W60" s="28"/>
      <c r="X60" s="29"/>
    </row>
    <row r="61" spans="2:24" s="10" customFormat="1" ht="25.15" customHeight="1">
      <c r="B61" s="7"/>
      <c r="C61" s="9"/>
      <c r="D61" s="9">
        <v>617.20000000000005</v>
      </c>
      <c r="E61" s="9" t="s">
        <v>45</v>
      </c>
      <c r="F61" s="9"/>
      <c r="G61" s="9"/>
      <c r="H61" s="28"/>
      <c r="I61" s="29"/>
      <c r="J61" s="30"/>
      <c r="K61" s="28"/>
      <c r="L61" s="29"/>
      <c r="M61" s="30"/>
      <c r="N61" s="28"/>
      <c r="O61" s="29"/>
      <c r="P61" s="30"/>
      <c r="Q61" s="28"/>
      <c r="R61" s="29"/>
      <c r="T61" s="28"/>
      <c r="U61" s="29"/>
      <c r="W61" s="28"/>
      <c r="X61" s="29"/>
    </row>
    <row r="62" spans="2:24" s="10" customFormat="1" ht="25.15" customHeight="1">
      <c r="B62" s="7"/>
      <c r="C62" s="9"/>
      <c r="D62" s="9">
        <v>617.29999999999995</v>
      </c>
      <c r="E62" s="9" t="s">
        <v>46</v>
      </c>
      <c r="F62" s="9"/>
      <c r="G62" s="9"/>
      <c r="H62" s="28"/>
      <c r="I62" s="29"/>
      <c r="J62" s="30"/>
      <c r="K62" s="28"/>
      <c r="L62" s="29"/>
      <c r="M62" s="30"/>
      <c r="N62" s="28"/>
      <c r="O62" s="29"/>
      <c r="P62" s="30"/>
      <c r="Q62" s="28"/>
      <c r="R62" s="29"/>
      <c r="T62" s="28"/>
      <c r="U62" s="29"/>
      <c r="W62" s="28"/>
      <c r="X62" s="29"/>
    </row>
    <row r="63" spans="2:24" s="10" customFormat="1" ht="25.15" customHeight="1">
      <c r="B63" s="7"/>
      <c r="C63" s="9"/>
      <c r="D63" s="9">
        <v>617.4</v>
      </c>
      <c r="E63" s="9" t="s">
        <v>47</v>
      </c>
      <c r="F63" s="9"/>
      <c r="G63" s="9"/>
      <c r="H63" s="28"/>
      <c r="I63" s="29"/>
      <c r="J63" s="30"/>
      <c r="K63" s="28"/>
      <c r="L63" s="29"/>
      <c r="M63" s="30"/>
      <c r="N63" s="28"/>
      <c r="O63" s="29"/>
      <c r="P63" s="30"/>
      <c r="Q63" s="28"/>
      <c r="R63" s="29"/>
      <c r="T63" s="28"/>
      <c r="U63" s="29"/>
      <c r="W63" s="28"/>
      <c r="X63" s="29"/>
    </row>
    <row r="64" spans="2:24" s="10" customFormat="1" ht="25.15" customHeight="1">
      <c r="B64" s="7"/>
      <c r="C64" s="9">
        <v>622</v>
      </c>
      <c r="D64" s="9" t="s">
        <v>19</v>
      </c>
      <c r="E64" s="9"/>
      <c r="F64" s="9"/>
      <c r="G64" s="9"/>
      <c r="H64" s="28"/>
      <c r="I64" s="29"/>
      <c r="J64" s="30"/>
      <c r="K64" s="28"/>
      <c r="L64" s="29"/>
      <c r="M64" s="30"/>
      <c r="N64" s="28"/>
      <c r="O64" s="29"/>
      <c r="P64" s="30"/>
      <c r="Q64" s="28"/>
      <c r="R64" s="29"/>
      <c r="T64" s="28"/>
      <c r="U64" s="29"/>
      <c r="W64" s="28"/>
      <c r="X64" s="29"/>
    </row>
    <row r="65" spans="2:24" s="10" customFormat="1" ht="25.15" customHeight="1">
      <c r="B65" s="7"/>
      <c r="C65" s="9"/>
      <c r="D65" s="9">
        <v>622.1</v>
      </c>
      <c r="E65" s="9" t="s">
        <v>48</v>
      </c>
      <c r="F65" s="9"/>
      <c r="G65" s="9"/>
      <c r="H65" s="28"/>
      <c r="I65" s="29"/>
      <c r="J65" s="30"/>
      <c r="K65" s="28"/>
      <c r="L65" s="29"/>
      <c r="M65" s="30"/>
      <c r="N65" s="28"/>
      <c r="O65" s="29"/>
      <c r="P65" s="30"/>
      <c r="Q65" s="28"/>
      <c r="R65" s="29"/>
      <c r="T65" s="28"/>
      <c r="U65" s="29"/>
      <c r="W65" s="28"/>
      <c r="X65" s="29"/>
    </row>
    <row r="66" spans="2:24" s="10" customFormat="1" ht="25.15" customHeight="1">
      <c r="B66" s="7"/>
      <c r="C66" s="9"/>
      <c r="D66" s="9">
        <v>622.20000000000005</v>
      </c>
      <c r="E66" s="9" t="s">
        <v>49</v>
      </c>
      <c r="F66" s="9"/>
      <c r="G66" s="9"/>
      <c r="H66" s="28"/>
      <c r="I66" s="29"/>
      <c r="J66" s="30"/>
      <c r="K66" s="28"/>
      <c r="L66" s="29"/>
      <c r="M66" s="30"/>
      <c r="N66" s="28"/>
      <c r="O66" s="29"/>
      <c r="P66" s="30"/>
      <c r="Q66" s="28"/>
      <c r="R66" s="29"/>
      <c r="T66" s="28"/>
      <c r="U66" s="29"/>
      <c r="W66" s="28"/>
      <c r="X66" s="29"/>
    </row>
    <row r="67" spans="2:24" s="10" customFormat="1" ht="25.15" customHeight="1">
      <c r="B67" s="7"/>
      <c r="C67" s="9">
        <v>623</v>
      </c>
      <c r="D67" s="9" t="s">
        <v>20</v>
      </c>
      <c r="E67" s="9"/>
      <c r="F67" s="9"/>
      <c r="G67" s="9"/>
      <c r="H67" s="28"/>
      <c r="I67" s="29"/>
      <c r="J67" s="30"/>
      <c r="K67" s="28"/>
      <c r="L67" s="29"/>
      <c r="M67" s="30"/>
      <c r="N67" s="28"/>
      <c r="O67" s="29"/>
      <c r="P67" s="30"/>
      <c r="Q67" s="28"/>
      <c r="R67" s="29"/>
      <c r="T67" s="28"/>
      <c r="U67" s="29"/>
      <c r="W67" s="28"/>
      <c r="X67" s="29"/>
    </row>
    <row r="68" spans="2:24" s="10" customFormat="1" ht="25.15" customHeight="1">
      <c r="B68" s="7"/>
      <c r="C68" s="9">
        <v>624</v>
      </c>
      <c r="D68" s="9" t="s">
        <v>21</v>
      </c>
      <c r="E68" s="9"/>
      <c r="F68" s="9"/>
      <c r="G68" s="9"/>
      <c r="H68" s="28"/>
      <c r="I68" s="29"/>
      <c r="J68" s="30"/>
      <c r="K68" s="28"/>
      <c r="L68" s="29"/>
      <c r="M68" s="30"/>
      <c r="N68" s="28"/>
      <c r="O68" s="29"/>
      <c r="P68" s="30"/>
      <c r="Q68" s="28"/>
      <c r="R68" s="29"/>
      <c r="T68" s="28"/>
      <c r="U68" s="29"/>
      <c r="W68" s="28"/>
      <c r="X68" s="29"/>
    </row>
    <row r="69" spans="2:24" s="10" customFormat="1" ht="25.15" customHeight="1">
      <c r="B69" s="7"/>
      <c r="C69" s="9">
        <v>625</v>
      </c>
      <c r="D69" s="9" t="s">
        <v>50</v>
      </c>
      <c r="E69" s="9"/>
      <c r="F69" s="9"/>
      <c r="G69" s="9"/>
      <c r="H69" s="28"/>
      <c r="I69" s="29"/>
      <c r="J69" s="30"/>
      <c r="K69" s="28"/>
      <c r="L69" s="29"/>
      <c r="M69" s="30"/>
      <c r="N69" s="28"/>
      <c r="O69" s="29"/>
      <c r="P69" s="30"/>
      <c r="Q69" s="28"/>
      <c r="R69" s="29"/>
      <c r="T69" s="28"/>
      <c r="U69" s="29"/>
      <c r="W69" s="28"/>
      <c r="X69" s="29"/>
    </row>
    <row r="70" spans="2:24" s="10" customFormat="1" ht="25.15" customHeight="1">
      <c r="B70" s="7"/>
      <c r="C70" s="9">
        <v>626</v>
      </c>
      <c r="D70" s="9" t="s">
        <v>51</v>
      </c>
      <c r="E70" s="9"/>
      <c r="F70" s="9"/>
      <c r="G70" s="9"/>
      <c r="H70" s="28"/>
      <c r="I70" s="29"/>
      <c r="J70" s="30"/>
      <c r="K70" s="28"/>
      <c r="L70" s="29"/>
      <c r="M70" s="30"/>
      <c r="N70" s="28"/>
      <c r="O70" s="29"/>
      <c r="P70" s="30"/>
      <c r="Q70" s="28"/>
      <c r="R70" s="29"/>
      <c r="T70" s="28"/>
      <c r="U70" s="29"/>
      <c r="W70" s="28"/>
      <c r="X70" s="29"/>
    </row>
    <row r="71" spans="2:24" s="10" customFormat="1" ht="25.15" customHeight="1">
      <c r="B71" s="7"/>
      <c r="C71" s="9">
        <v>627</v>
      </c>
      <c r="D71" s="9" t="s">
        <v>52</v>
      </c>
      <c r="E71" s="9"/>
      <c r="F71" s="9"/>
      <c r="G71" s="9"/>
      <c r="H71" s="28"/>
      <c r="I71" s="29"/>
      <c r="J71" s="30"/>
      <c r="K71" s="28"/>
      <c r="L71" s="29"/>
      <c r="M71" s="30"/>
      <c r="N71" s="28"/>
      <c r="O71" s="29"/>
      <c r="P71" s="30"/>
      <c r="Q71" s="28"/>
      <c r="R71" s="29"/>
      <c r="T71" s="28"/>
      <c r="U71" s="29"/>
      <c r="W71" s="28"/>
      <c r="X71" s="29"/>
    </row>
    <row r="72" spans="2:24" s="10" customFormat="1" ht="25.15" customHeight="1">
      <c r="B72" s="7"/>
      <c r="C72" s="9">
        <v>628</v>
      </c>
      <c r="D72" s="9" t="s">
        <v>53</v>
      </c>
      <c r="E72" s="9"/>
      <c r="F72" s="9"/>
      <c r="G72" s="9"/>
      <c r="H72" s="28"/>
      <c r="I72" s="29"/>
      <c r="J72" s="30"/>
      <c r="K72" s="28"/>
      <c r="L72" s="29"/>
      <c r="M72" s="30"/>
      <c r="N72" s="28"/>
      <c r="O72" s="29"/>
      <c r="P72" s="30"/>
      <c r="Q72" s="28"/>
      <c r="R72" s="29"/>
      <c r="T72" s="28"/>
      <c r="U72" s="29"/>
      <c r="W72" s="28"/>
      <c r="X72" s="29"/>
    </row>
    <row r="73" spans="2:24" s="10" customFormat="1" ht="25.15" customHeight="1">
      <c r="B73" s="7"/>
      <c r="C73" s="9">
        <v>629</v>
      </c>
      <c r="D73" s="9" t="s">
        <v>54</v>
      </c>
      <c r="E73" s="9"/>
      <c r="F73" s="9"/>
      <c r="G73" s="9"/>
      <c r="H73" s="28"/>
      <c r="I73" s="29"/>
      <c r="J73" s="30"/>
      <c r="K73" s="28"/>
      <c r="L73" s="29"/>
      <c r="M73" s="30"/>
      <c r="N73" s="28"/>
      <c r="O73" s="29"/>
      <c r="P73" s="30"/>
      <c r="Q73" s="28"/>
      <c r="R73" s="29"/>
      <c r="T73" s="28"/>
      <c r="U73" s="29"/>
      <c r="W73" s="28"/>
      <c r="X73" s="29"/>
    </row>
    <row r="74" spans="2:24" s="10" customFormat="1" ht="25.15" customHeight="1">
      <c r="B74" s="7"/>
      <c r="C74" s="9">
        <v>630</v>
      </c>
      <c r="D74" s="9" t="s">
        <v>22</v>
      </c>
      <c r="E74" s="9"/>
      <c r="F74" s="9"/>
      <c r="G74" s="9"/>
      <c r="H74" s="28"/>
      <c r="I74" s="29"/>
      <c r="J74" s="30"/>
      <c r="K74" s="28"/>
      <c r="L74" s="29"/>
      <c r="M74" s="30"/>
      <c r="N74" s="28"/>
      <c r="O74" s="29"/>
      <c r="P74" s="30"/>
      <c r="Q74" s="28"/>
      <c r="R74" s="29"/>
      <c r="T74" s="28"/>
      <c r="U74" s="29"/>
      <c r="W74" s="28"/>
      <c r="X74" s="29"/>
    </row>
    <row r="75" spans="2:24" s="10" customFormat="1" ht="25.15" customHeight="1">
      <c r="B75" s="7"/>
      <c r="C75" s="9">
        <v>631</v>
      </c>
      <c r="D75" s="9" t="s">
        <v>55</v>
      </c>
      <c r="E75" s="9"/>
      <c r="F75" s="9"/>
      <c r="G75" s="9"/>
      <c r="H75" s="28"/>
      <c r="I75" s="29"/>
      <c r="J75" s="30"/>
      <c r="K75" s="28"/>
      <c r="L75" s="29"/>
      <c r="M75" s="30"/>
      <c r="N75" s="28"/>
      <c r="O75" s="29"/>
      <c r="P75" s="30"/>
      <c r="Q75" s="28"/>
      <c r="R75" s="29"/>
      <c r="T75" s="28"/>
      <c r="U75" s="29"/>
      <c r="W75" s="28"/>
      <c r="X75" s="29"/>
    </row>
    <row r="76" spans="2:24" s="10" customFormat="1" ht="25.15" customHeight="1">
      <c r="B76" s="7"/>
      <c r="C76" s="9">
        <v>633</v>
      </c>
      <c r="D76" s="9" t="s">
        <v>56</v>
      </c>
      <c r="E76" s="9"/>
      <c r="F76" s="9"/>
      <c r="G76" s="9"/>
      <c r="H76" s="28"/>
      <c r="I76" s="29"/>
      <c r="J76" s="30"/>
      <c r="K76" s="28"/>
      <c r="L76" s="29"/>
      <c r="M76" s="30"/>
      <c r="N76" s="28"/>
      <c r="O76" s="29"/>
      <c r="P76" s="30"/>
      <c r="Q76" s="28"/>
      <c r="R76" s="29"/>
      <c r="T76" s="28"/>
      <c r="U76" s="29"/>
      <c r="W76" s="28"/>
      <c r="X76" s="29"/>
    </row>
    <row r="77" spans="2:24" s="10" customFormat="1" ht="25.15" customHeight="1">
      <c r="B77" s="7"/>
      <c r="C77" s="9">
        <v>640</v>
      </c>
      <c r="D77" s="9" t="s">
        <v>94</v>
      </c>
      <c r="E77" s="9"/>
      <c r="F77" s="9"/>
      <c r="G77" s="9"/>
      <c r="H77" s="28"/>
      <c r="I77" s="29"/>
      <c r="J77" s="30"/>
      <c r="K77" s="28"/>
      <c r="L77" s="29"/>
      <c r="M77" s="30"/>
      <c r="N77" s="28"/>
      <c r="O77" s="29"/>
      <c r="P77" s="30"/>
      <c r="Q77" s="28"/>
      <c r="R77" s="29"/>
      <c r="T77" s="28"/>
      <c r="U77" s="29"/>
      <c r="W77" s="28"/>
      <c r="X77" s="29"/>
    </row>
    <row r="78" spans="2:24" s="10" customFormat="1" ht="25.15" customHeight="1">
      <c r="B78" s="7"/>
      <c r="C78" s="9">
        <v>642</v>
      </c>
      <c r="D78" s="9" t="s">
        <v>103</v>
      </c>
      <c r="E78" s="9"/>
      <c r="F78" s="9"/>
      <c r="G78" s="9"/>
      <c r="H78" s="28"/>
      <c r="I78" s="29"/>
      <c r="J78" s="30"/>
      <c r="K78" s="28"/>
      <c r="L78" s="29"/>
      <c r="M78" s="30"/>
      <c r="N78" s="28"/>
      <c r="O78" s="29"/>
      <c r="P78" s="30"/>
      <c r="Q78" s="28"/>
      <c r="R78" s="29"/>
      <c r="T78" s="28"/>
      <c r="U78" s="29"/>
      <c r="W78" s="28"/>
      <c r="X78" s="29"/>
    </row>
    <row r="79" spans="2:24" s="10" customFormat="1" ht="25.15" customHeight="1">
      <c r="B79" s="7"/>
      <c r="C79" s="9">
        <v>643</v>
      </c>
      <c r="D79" s="9" t="s">
        <v>104</v>
      </c>
      <c r="E79" s="9"/>
      <c r="F79" s="9"/>
      <c r="G79" s="9"/>
      <c r="H79" s="28"/>
      <c r="I79" s="29"/>
      <c r="J79" s="30"/>
      <c r="K79" s="28"/>
      <c r="L79" s="29"/>
      <c r="M79" s="30"/>
      <c r="N79" s="28"/>
      <c r="O79" s="29"/>
      <c r="P79" s="30"/>
      <c r="Q79" s="28"/>
      <c r="R79" s="29"/>
      <c r="T79" s="28"/>
      <c r="U79" s="29"/>
      <c r="W79" s="28"/>
      <c r="X79" s="29"/>
    </row>
    <row r="80" spans="2:24" s="10" customFormat="1" ht="25.15" customHeight="1">
      <c r="B80" s="7"/>
      <c r="C80" s="9">
        <v>644</v>
      </c>
      <c r="D80" s="9" t="s">
        <v>105</v>
      </c>
      <c r="E80" s="9"/>
      <c r="F80" s="9"/>
      <c r="G80" s="9"/>
      <c r="H80" s="28"/>
      <c r="I80" s="29"/>
      <c r="J80" s="30"/>
      <c r="K80" s="28"/>
      <c r="L80" s="29"/>
      <c r="M80" s="30"/>
      <c r="N80" s="28"/>
      <c r="O80" s="29"/>
      <c r="P80" s="30"/>
      <c r="Q80" s="28"/>
      <c r="R80" s="29"/>
      <c r="T80" s="28"/>
      <c r="U80" s="29"/>
      <c r="W80" s="28"/>
      <c r="X80" s="29"/>
    </row>
    <row r="81" spans="2:24" s="10" customFormat="1" ht="25.15" customHeight="1">
      <c r="B81" s="7"/>
      <c r="C81" s="14">
        <v>645</v>
      </c>
      <c r="D81" s="14" t="s">
        <v>106</v>
      </c>
      <c r="E81" s="14"/>
      <c r="F81" s="14"/>
      <c r="G81" s="14"/>
      <c r="H81" s="28"/>
      <c r="I81" s="29"/>
      <c r="J81" s="30"/>
      <c r="K81" s="28"/>
      <c r="L81" s="29"/>
      <c r="M81" s="30"/>
      <c r="N81" s="28"/>
      <c r="O81" s="29"/>
      <c r="P81" s="30"/>
      <c r="Q81" s="28"/>
      <c r="R81" s="29"/>
      <c r="T81" s="28"/>
      <c r="U81" s="29"/>
      <c r="W81" s="28"/>
      <c r="X81" s="29"/>
    </row>
    <row r="82" spans="2:24" s="10" customFormat="1" ht="30" customHeight="1" thickBot="1">
      <c r="B82" s="15" t="s">
        <v>107</v>
      </c>
      <c r="C82" s="8"/>
      <c r="D82" s="8"/>
      <c r="E82" s="8"/>
      <c r="F82" s="8"/>
      <c r="G82" s="8"/>
      <c r="H82" s="28" t="s">
        <v>120</v>
      </c>
      <c r="I82" s="26">
        <f>SUM(I38:I81)</f>
        <v>0</v>
      </c>
      <c r="J82" s="30"/>
      <c r="K82" s="28" t="s">
        <v>120</v>
      </c>
      <c r="L82" s="26">
        <f>SUM(L38:L81)</f>
        <v>0</v>
      </c>
      <c r="M82" s="30"/>
      <c r="N82" s="28" t="s">
        <v>120</v>
      </c>
      <c r="O82" s="26">
        <f>SUM(O38:O81)</f>
        <v>0</v>
      </c>
      <c r="P82" s="30"/>
      <c r="Q82" s="28" t="s">
        <v>120</v>
      </c>
      <c r="R82" s="26">
        <f>SUM(R38:R81)</f>
        <v>0</v>
      </c>
      <c r="T82" s="28" t="s">
        <v>120</v>
      </c>
      <c r="U82" s="26">
        <f>SUM(U38:U81)</f>
        <v>0</v>
      </c>
      <c r="W82" s="28" t="s">
        <v>120</v>
      </c>
      <c r="X82" s="26">
        <f>SUM(X38:X81)</f>
        <v>0</v>
      </c>
    </row>
    <row r="83" spans="2:24" s="10" customFormat="1" ht="30" customHeight="1" thickBot="1">
      <c r="B83" s="15" t="s">
        <v>108</v>
      </c>
      <c r="C83" s="8"/>
      <c r="D83" s="8"/>
      <c r="E83" s="8"/>
      <c r="F83" s="8"/>
      <c r="G83" s="8"/>
      <c r="H83" s="28" t="s">
        <v>120</v>
      </c>
      <c r="I83" s="26">
        <f>I36-I82</f>
        <v>0</v>
      </c>
      <c r="J83" s="30"/>
      <c r="K83" s="28" t="s">
        <v>120</v>
      </c>
      <c r="L83" s="26">
        <f>L36-L82</f>
        <v>0</v>
      </c>
      <c r="M83" s="30"/>
      <c r="N83" s="28" t="s">
        <v>120</v>
      </c>
      <c r="O83" s="26">
        <f>O36-O82</f>
        <v>0</v>
      </c>
      <c r="P83" s="30"/>
      <c r="Q83" s="28" t="s">
        <v>120</v>
      </c>
      <c r="R83" s="26">
        <f>R36-R82</f>
        <v>0</v>
      </c>
      <c r="T83" s="28" t="s">
        <v>120</v>
      </c>
      <c r="U83" s="26">
        <f>U36-U82</f>
        <v>0</v>
      </c>
      <c r="W83" s="28" t="s">
        <v>120</v>
      </c>
      <c r="X83" s="26">
        <f>X36-X82</f>
        <v>0</v>
      </c>
    </row>
    <row r="84" spans="2:24" s="10" customFormat="1" ht="30" customHeight="1" thickBot="1">
      <c r="B84" s="15" t="s">
        <v>109</v>
      </c>
      <c r="C84" s="16"/>
      <c r="D84" s="16"/>
      <c r="E84" s="8"/>
      <c r="F84" s="8"/>
      <c r="G84" s="8"/>
      <c r="H84" s="28" t="s">
        <v>120</v>
      </c>
      <c r="I84" s="26">
        <f>IF(I83&gt;0, 0, -I83)</f>
        <v>0</v>
      </c>
      <c r="J84" s="30"/>
      <c r="K84" s="28" t="s">
        <v>120</v>
      </c>
      <c r="L84" s="26">
        <f>IF(L83&gt;0, 0, -L83)</f>
        <v>0</v>
      </c>
      <c r="M84" s="30"/>
      <c r="N84" s="28" t="s">
        <v>120</v>
      </c>
      <c r="O84" s="26">
        <f>IF(O83&gt;0, 0, -O83)</f>
        <v>0</v>
      </c>
      <c r="P84" s="30"/>
      <c r="Q84" s="28" t="s">
        <v>120</v>
      </c>
      <c r="R84" s="26">
        <f>IF(R83&gt;0, 0, -R83)</f>
        <v>0</v>
      </c>
      <c r="T84" s="28" t="s">
        <v>120</v>
      </c>
      <c r="U84" s="26">
        <f>IF(U83&gt;0, 0, -U83)</f>
        <v>0</v>
      </c>
      <c r="W84" s="28" t="s">
        <v>120</v>
      </c>
      <c r="X84" s="26">
        <f>IF(X83&gt;0, 0, -X83)</f>
        <v>0</v>
      </c>
    </row>
    <row r="85" spans="2:24" s="10" customFormat="1" ht="30" customHeight="1" thickBot="1">
      <c r="B85" s="15" t="s">
        <v>110</v>
      </c>
      <c r="C85" s="8"/>
      <c r="D85" s="8"/>
      <c r="E85" s="8"/>
      <c r="F85" s="8"/>
      <c r="G85" s="8"/>
      <c r="H85" s="28" t="s">
        <v>120</v>
      </c>
      <c r="I85" s="27">
        <f>I83+I84</f>
        <v>0</v>
      </c>
      <c r="J85" s="30"/>
      <c r="K85" s="28" t="s">
        <v>120</v>
      </c>
      <c r="L85" s="27">
        <f>L83+L84</f>
        <v>0</v>
      </c>
      <c r="M85" s="30"/>
      <c r="N85" s="28" t="s">
        <v>120</v>
      </c>
      <c r="O85" s="27">
        <f>O83+O84</f>
        <v>0</v>
      </c>
      <c r="P85" s="30"/>
      <c r="Q85" s="28" t="s">
        <v>120</v>
      </c>
      <c r="R85" s="27">
        <f>R83+R84</f>
        <v>0</v>
      </c>
      <c r="T85" s="28" t="s">
        <v>120</v>
      </c>
      <c r="U85" s="27">
        <f>U83+U84</f>
        <v>0</v>
      </c>
      <c r="W85" s="28" t="s">
        <v>120</v>
      </c>
      <c r="X85" s="27">
        <f>X83+X84</f>
        <v>0</v>
      </c>
    </row>
    <row r="86" spans="2:24" s="10" customFormat="1" ht="30" customHeight="1" thickTop="1" thickBot="1">
      <c r="B86" s="15" t="s">
        <v>111</v>
      </c>
      <c r="C86" s="8"/>
      <c r="D86" s="8"/>
      <c r="E86" s="8"/>
      <c r="F86" s="8"/>
      <c r="G86" s="8"/>
      <c r="H86" s="28" t="s">
        <v>120</v>
      </c>
      <c r="I86" s="32"/>
      <c r="J86" s="30"/>
      <c r="K86" s="28" t="s">
        <v>120</v>
      </c>
      <c r="L86" s="32"/>
      <c r="M86" s="30"/>
      <c r="N86" s="28" t="s">
        <v>120</v>
      </c>
      <c r="O86" s="31">
        <f>I87</f>
        <v>0</v>
      </c>
      <c r="P86" s="30"/>
      <c r="Q86" s="28" t="s">
        <v>120</v>
      </c>
      <c r="R86" s="31">
        <f>L87</f>
        <v>0</v>
      </c>
      <c r="T86" s="28" t="s">
        <v>120</v>
      </c>
      <c r="U86" s="31">
        <f>O87</f>
        <v>0</v>
      </c>
      <c r="W86" s="28" t="s">
        <v>120</v>
      </c>
      <c r="X86" s="31">
        <f>U87</f>
        <v>0</v>
      </c>
    </row>
    <row r="87" spans="2:24" s="10" customFormat="1" ht="30" customHeight="1" thickBot="1">
      <c r="B87" s="15" t="s">
        <v>112</v>
      </c>
      <c r="C87" s="8"/>
      <c r="D87" s="8"/>
      <c r="E87" s="8"/>
      <c r="F87" s="8"/>
      <c r="G87" s="8"/>
      <c r="H87" s="28" t="s">
        <v>120</v>
      </c>
      <c r="I87" s="27">
        <f>I86+I85-I84</f>
        <v>0</v>
      </c>
      <c r="J87" s="30"/>
      <c r="K87" s="28" t="s">
        <v>120</v>
      </c>
      <c r="L87" s="27">
        <f>L86+L85-L84</f>
        <v>0</v>
      </c>
      <c r="M87" s="30"/>
      <c r="N87" s="28" t="s">
        <v>120</v>
      </c>
      <c r="O87" s="27">
        <f>O86+O85-O84</f>
        <v>0</v>
      </c>
      <c r="P87" s="30"/>
      <c r="Q87" s="28" t="s">
        <v>120</v>
      </c>
      <c r="R87" s="27">
        <f>R86+R85-R84</f>
        <v>0</v>
      </c>
      <c r="T87" s="28" t="s">
        <v>120</v>
      </c>
      <c r="U87" s="27">
        <f>U86+U85-U84</f>
        <v>0</v>
      </c>
      <c r="W87" s="28" t="s">
        <v>120</v>
      </c>
      <c r="X87" s="27">
        <f>X86+X85-X84</f>
        <v>0</v>
      </c>
    </row>
    <row r="88" spans="2:24" ht="12.95" thickTop="1"/>
  </sheetData>
  <mergeCells count="8">
    <mergeCell ref="C11:D11"/>
    <mergeCell ref="E11:F11"/>
    <mergeCell ref="A1:Y1"/>
    <mergeCell ref="A2:Y2"/>
    <mergeCell ref="A3:Y3"/>
    <mergeCell ref="C5:G5"/>
    <mergeCell ref="C7:G7"/>
    <mergeCell ref="C9:G9"/>
  </mergeCells>
  <pageMargins left="0.25" right="0" top="0.15" bottom="0" header="0" footer="0.35"/>
  <pageSetup scale="38" orientation="portrait" r:id="rId1"/>
  <headerFooter alignWithMargins="0">
    <oddFooter>&amp;L&amp;F&amp;A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F1A4-CD08-47F6-BCD4-BE7E84BB97DF}">
  <sheetPr>
    <tabColor theme="7"/>
    <pageSetUpPr fitToPage="1"/>
  </sheetPr>
  <dimension ref="A1:E103"/>
  <sheetViews>
    <sheetView zoomScale="70" zoomScaleNormal="70" workbookViewId="0">
      <selection activeCell="G23" sqref="G23"/>
    </sheetView>
  </sheetViews>
  <sheetFormatPr defaultColWidth="8.7109375" defaultRowHeight="14.45"/>
  <cols>
    <col min="1" max="1" width="10.7109375" style="195" customWidth="1"/>
    <col min="2" max="2" width="11.28515625" style="194" customWidth="1"/>
    <col min="3" max="3" width="69.85546875" style="193" customWidth="1"/>
    <col min="4" max="5" width="55.7109375" style="193" customWidth="1"/>
    <col min="6" max="16384" width="8.7109375" style="193"/>
  </cols>
  <sheetData>
    <row r="1" spans="1:5" s="217" customFormat="1" ht="19.5" customHeight="1">
      <c r="A1" s="252" t="s">
        <v>121</v>
      </c>
      <c r="B1" s="252"/>
      <c r="C1" s="252"/>
      <c r="D1" s="252"/>
      <c r="E1" s="252"/>
    </row>
    <row r="2" spans="1:5" s="217" customFormat="1" ht="20.100000000000001" customHeight="1">
      <c r="A2" s="253"/>
      <c r="B2" s="253"/>
      <c r="C2" s="253"/>
      <c r="D2" s="253"/>
      <c r="E2" s="253"/>
    </row>
    <row r="3" spans="1:5" ht="24.95" customHeight="1">
      <c r="A3" s="254" t="s">
        <v>122</v>
      </c>
      <c r="B3" s="254"/>
      <c r="C3" s="254"/>
      <c r="D3" s="254"/>
      <c r="E3" s="254"/>
    </row>
    <row r="4" spans="1:5" ht="20.100000000000001" customHeight="1" thickBot="1">
      <c r="A4" s="255" t="s">
        <v>123</v>
      </c>
      <c r="B4" s="255"/>
      <c r="C4" s="216"/>
      <c r="D4" s="216"/>
      <c r="E4" s="216"/>
    </row>
    <row r="5" spans="1:5" s="212" customFormat="1" ht="45.2" customHeight="1">
      <c r="A5" s="215" t="s">
        <v>124</v>
      </c>
      <c r="B5" s="256" t="s">
        <v>125</v>
      </c>
      <c r="C5" s="257"/>
      <c r="D5" s="214" t="s">
        <v>126</v>
      </c>
      <c r="E5" s="213" t="s">
        <v>127</v>
      </c>
    </row>
    <row r="6" spans="1:5" ht="45.2" customHeight="1">
      <c r="A6" s="202">
        <v>501</v>
      </c>
      <c r="B6" s="251" t="s">
        <v>128</v>
      </c>
      <c r="C6" s="251"/>
      <c r="D6" s="251"/>
      <c r="E6" s="251"/>
    </row>
    <row r="7" spans="1:5" ht="45.2" customHeight="1">
      <c r="A7" s="205"/>
      <c r="B7" s="204">
        <v>501.1</v>
      </c>
      <c r="C7" s="199" t="s">
        <v>129</v>
      </c>
      <c r="D7" s="197" t="s">
        <v>130</v>
      </c>
      <c r="E7" s="198" t="s">
        <v>131</v>
      </c>
    </row>
    <row r="8" spans="1:5" ht="45.2" customHeight="1">
      <c r="A8" s="205"/>
      <c r="B8" s="204">
        <v>501.2</v>
      </c>
      <c r="C8" s="199" t="s">
        <v>132</v>
      </c>
      <c r="D8" s="197" t="s">
        <v>133</v>
      </c>
      <c r="E8" s="198" t="s">
        <v>134</v>
      </c>
    </row>
    <row r="9" spans="1:5" ht="45.2" customHeight="1">
      <c r="A9" s="205"/>
      <c r="B9" s="204">
        <v>501.3</v>
      </c>
      <c r="C9" s="199" t="s">
        <v>135</v>
      </c>
      <c r="D9" s="198" t="s">
        <v>136</v>
      </c>
      <c r="E9" s="197"/>
    </row>
    <row r="10" spans="1:5" ht="45.2" customHeight="1">
      <c r="A10" s="200">
        <v>502</v>
      </c>
      <c r="B10" s="258" t="s">
        <v>137</v>
      </c>
      <c r="C10" s="259"/>
      <c r="D10" s="197" t="s">
        <v>138</v>
      </c>
      <c r="E10" s="198" t="s">
        <v>139</v>
      </c>
    </row>
    <row r="11" spans="1:5" ht="45.2" customHeight="1">
      <c r="A11" s="200">
        <v>504</v>
      </c>
      <c r="B11" s="261" t="s">
        <v>31</v>
      </c>
      <c r="C11" s="262"/>
      <c r="D11" s="209" t="s">
        <v>140</v>
      </c>
      <c r="E11" s="209" t="s">
        <v>141</v>
      </c>
    </row>
    <row r="12" spans="1:5" ht="45.2" customHeight="1">
      <c r="A12" s="200">
        <v>505</v>
      </c>
      <c r="B12" s="260" t="s">
        <v>142</v>
      </c>
      <c r="C12" s="264"/>
      <c r="D12" s="209" t="s">
        <v>143</v>
      </c>
      <c r="E12" s="209" t="s">
        <v>144</v>
      </c>
    </row>
    <row r="13" spans="1:5" ht="45.2" customHeight="1">
      <c r="A13" s="202">
        <v>508</v>
      </c>
      <c r="B13" s="265" t="s">
        <v>145</v>
      </c>
      <c r="C13" s="265"/>
      <c r="D13" s="265"/>
      <c r="E13" s="265"/>
    </row>
    <row r="14" spans="1:5" ht="45.2" customHeight="1">
      <c r="A14" s="211"/>
      <c r="B14" s="204">
        <v>508.1</v>
      </c>
      <c r="C14" s="210" t="s">
        <v>0</v>
      </c>
      <c r="D14" s="209" t="s">
        <v>146</v>
      </c>
      <c r="E14" s="209" t="s">
        <v>147</v>
      </c>
    </row>
    <row r="15" spans="1:5" ht="45.2" customHeight="1">
      <c r="A15" s="211"/>
      <c r="B15" s="204">
        <v>508.2</v>
      </c>
      <c r="C15" s="210" t="s">
        <v>100</v>
      </c>
      <c r="D15" s="209" t="s">
        <v>148</v>
      </c>
      <c r="E15" s="209" t="s">
        <v>149</v>
      </c>
    </row>
    <row r="16" spans="1:5" ht="45.2" customHeight="1">
      <c r="A16" s="202">
        <v>510</v>
      </c>
      <c r="B16" s="266" t="s">
        <v>150</v>
      </c>
      <c r="C16" s="265"/>
      <c r="D16" s="265"/>
      <c r="E16" s="265"/>
    </row>
    <row r="17" spans="1:5" ht="45.2" customHeight="1">
      <c r="A17" s="211"/>
      <c r="B17" s="204">
        <v>510.1</v>
      </c>
      <c r="C17" s="210" t="s">
        <v>0</v>
      </c>
      <c r="D17" s="209" t="s">
        <v>151</v>
      </c>
      <c r="E17" s="209" t="s">
        <v>152</v>
      </c>
    </row>
    <row r="18" spans="1:5" ht="45.2" customHeight="1">
      <c r="A18" s="211"/>
      <c r="B18" s="204">
        <v>510.2</v>
      </c>
      <c r="C18" s="210" t="s">
        <v>100</v>
      </c>
      <c r="D18" s="209" t="s">
        <v>153</v>
      </c>
      <c r="E18" s="209" t="s">
        <v>154</v>
      </c>
    </row>
    <row r="19" spans="1:5" ht="45.2" customHeight="1">
      <c r="A19" s="200">
        <v>512</v>
      </c>
      <c r="B19" s="263" t="s">
        <v>155</v>
      </c>
      <c r="C19" s="263"/>
      <c r="D19" s="198" t="s">
        <v>156</v>
      </c>
      <c r="E19" s="198" t="s">
        <v>157</v>
      </c>
    </row>
    <row r="20" spans="1:5" ht="45.2" customHeight="1">
      <c r="A20" s="200">
        <v>513</v>
      </c>
      <c r="B20" s="258" t="s">
        <v>158</v>
      </c>
      <c r="C20" s="259"/>
      <c r="D20" s="198" t="s">
        <v>159</v>
      </c>
      <c r="E20" s="198" t="s">
        <v>160</v>
      </c>
    </row>
    <row r="21" spans="1:5" ht="45.2" customHeight="1">
      <c r="A21" s="200">
        <v>514</v>
      </c>
      <c r="B21" s="258" t="s">
        <v>161</v>
      </c>
      <c r="C21" s="259"/>
      <c r="D21" s="198" t="s">
        <v>162</v>
      </c>
      <c r="E21" s="198" t="s">
        <v>163</v>
      </c>
    </row>
    <row r="22" spans="1:5" ht="59.25" customHeight="1">
      <c r="A22" s="200">
        <v>515</v>
      </c>
      <c r="B22" s="206" t="s">
        <v>164</v>
      </c>
      <c r="C22" s="208"/>
      <c r="D22" s="197" t="s">
        <v>165</v>
      </c>
      <c r="E22" s="207" t="s">
        <v>166</v>
      </c>
    </row>
    <row r="23" spans="1:5" ht="45.2" customHeight="1">
      <c r="A23" s="200">
        <v>516</v>
      </c>
      <c r="B23" s="260" t="s">
        <v>167</v>
      </c>
      <c r="C23" s="259"/>
      <c r="D23" s="198" t="s">
        <v>168</v>
      </c>
      <c r="E23" s="198"/>
    </row>
    <row r="24" spans="1:5" ht="45.2" customHeight="1">
      <c r="A24" s="202">
        <v>520</v>
      </c>
      <c r="B24" s="251" t="s">
        <v>169</v>
      </c>
      <c r="C24" s="251"/>
      <c r="D24" s="251"/>
      <c r="E24" s="251"/>
    </row>
    <row r="25" spans="1:5" ht="45.2" customHeight="1">
      <c r="A25" s="205"/>
      <c r="B25" s="204">
        <v>520.1</v>
      </c>
      <c r="C25" s="199" t="s">
        <v>170</v>
      </c>
      <c r="D25" s="197" t="s">
        <v>171</v>
      </c>
      <c r="E25" s="198" t="s">
        <v>172</v>
      </c>
    </row>
    <row r="26" spans="1:5" ht="45.2" customHeight="1">
      <c r="A26" s="205"/>
      <c r="B26" s="204">
        <v>520.20000000000005</v>
      </c>
      <c r="C26" s="199" t="s">
        <v>173</v>
      </c>
      <c r="D26" s="197" t="s">
        <v>174</v>
      </c>
      <c r="E26" s="198" t="s">
        <v>175</v>
      </c>
    </row>
    <row r="27" spans="1:5" ht="45.2" customHeight="1">
      <c r="A27" s="205"/>
      <c r="B27" s="204">
        <v>520.29999999999995</v>
      </c>
      <c r="C27" s="199" t="s">
        <v>176</v>
      </c>
      <c r="D27" s="198" t="s">
        <v>177</v>
      </c>
      <c r="E27" s="198" t="s">
        <v>178</v>
      </c>
    </row>
    <row r="28" spans="1:5" ht="45.2" customHeight="1">
      <c r="A28" s="205"/>
      <c r="B28" s="204">
        <v>520.4</v>
      </c>
      <c r="C28" s="199" t="s">
        <v>179</v>
      </c>
      <c r="D28" s="198" t="s">
        <v>180</v>
      </c>
      <c r="E28" s="198" t="s">
        <v>181</v>
      </c>
    </row>
    <row r="29" spans="1:5" ht="45.2" customHeight="1">
      <c r="A29" s="205"/>
      <c r="B29" s="204">
        <v>520.5</v>
      </c>
      <c r="C29" s="199" t="s">
        <v>182</v>
      </c>
      <c r="D29" s="198" t="s">
        <v>183</v>
      </c>
      <c r="E29" s="198" t="s">
        <v>184</v>
      </c>
    </row>
    <row r="30" spans="1:5" ht="57" customHeight="1">
      <c r="A30" s="200">
        <v>522</v>
      </c>
      <c r="B30" s="201" t="s">
        <v>185</v>
      </c>
      <c r="C30" s="203"/>
      <c r="D30" s="197" t="s">
        <v>186</v>
      </c>
      <c r="E30" s="197" t="s">
        <v>187</v>
      </c>
    </row>
    <row r="31" spans="1:5" ht="45.2" customHeight="1">
      <c r="A31" s="200">
        <v>523</v>
      </c>
      <c r="B31" s="258" t="s">
        <v>188</v>
      </c>
      <c r="C31" s="259"/>
      <c r="D31" s="198" t="s">
        <v>189</v>
      </c>
      <c r="E31" s="198" t="s">
        <v>190</v>
      </c>
    </row>
    <row r="32" spans="1:5" ht="45.2" customHeight="1">
      <c r="A32" s="200">
        <v>524</v>
      </c>
      <c r="B32" s="258" t="s">
        <v>191</v>
      </c>
      <c r="C32" s="259"/>
      <c r="D32" s="198" t="s">
        <v>192</v>
      </c>
      <c r="E32" s="198" t="s">
        <v>193</v>
      </c>
    </row>
    <row r="33" spans="1:5" ht="45.2" customHeight="1">
      <c r="A33" s="200">
        <v>530</v>
      </c>
      <c r="B33" s="258" t="s">
        <v>194</v>
      </c>
      <c r="C33" s="259"/>
      <c r="D33" s="198" t="s">
        <v>195</v>
      </c>
      <c r="E33" s="198" t="s">
        <v>196</v>
      </c>
    </row>
    <row r="34" spans="1:5" ht="45.2" customHeight="1">
      <c r="A34" s="200">
        <v>531</v>
      </c>
      <c r="B34" s="258" t="s">
        <v>23</v>
      </c>
      <c r="C34" s="259"/>
      <c r="D34" s="198" t="s">
        <v>197</v>
      </c>
      <c r="E34" s="198"/>
    </row>
    <row r="35" spans="1:5" ht="45.2" customHeight="1">
      <c r="A35" s="200">
        <v>532</v>
      </c>
      <c r="B35" s="258" t="s">
        <v>198</v>
      </c>
      <c r="C35" s="259"/>
      <c r="D35" s="198" t="s">
        <v>199</v>
      </c>
      <c r="E35" s="198" t="s">
        <v>200</v>
      </c>
    </row>
    <row r="36" spans="1:5" ht="45.2" customHeight="1">
      <c r="A36" s="200">
        <v>533</v>
      </c>
      <c r="B36" s="258" t="s">
        <v>24</v>
      </c>
      <c r="C36" s="259"/>
      <c r="D36" s="198" t="s">
        <v>201</v>
      </c>
      <c r="E36" s="198" t="s">
        <v>202</v>
      </c>
    </row>
    <row r="37" spans="1:5" ht="45.2" customHeight="1">
      <c r="A37" s="202"/>
      <c r="B37" s="267" t="s">
        <v>203</v>
      </c>
      <c r="C37" s="267"/>
      <c r="D37" s="267"/>
      <c r="E37" s="267"/>
    </row>
    <row r="38" spans="1:5" ht="45.2" customHeight="1">
      <c r="A38" s="200">
        <v>540</v>
      </c>
      <c r="B38" s="258" t="s">
        <v>204</v>
      </c>
      <c r="C38" s="259"/>
      <c r="D38" s="198" t="s">
        <v>205</v>
      </c>
      <c r="E38" s="197" t="s">
        <v>206</v>
      </c>
    </row>
    <row r="39" spans="1:5" ht="45.2" customHeight="1">
      <c r="A39" s="200">
        <v>546</v>
      </c>
      <c r="B39" s="258" t="s">
        <v>207</v>
      </c>
      <c r="C39" s="259"/>
      <c r="D39" s="198" t="s">
        <v>208</v>
      </c>
      <c r="E39" s="198" t="s">
        <v>209</v>
      </c>
    </row>
    <row r="40" spans="1:5" ht="45.2" customHeight="1">
      <c r="A40" s="200">
        <v>547</v>
      </c>
      <c r="B40" s="263" t="s">
        <v>210</v>
      </c>
      <c r="C40" s="263"/>
      <c r="D40" s="198" t="s">
        <v>211</v>
      </c>
      <c r="E40" s="197" t="s">
        <v>212</v>
      </c>
    </row>
    <row r="63" spans="1:2" ht="23.25" customHeight="1">
      <c r="A63" s="196"/>
      <c r="B63" s="193"/>
    </row>
    <row r="68" spans="1:2" ht="105" customHeight="1">
      <c r="A68" s="196"/>
      <c r="B68" s="193"/>
    </row>
    <row r="69" spans="1:2" ht="90" customHeight="1">
      <c r="A69" s="196"/>
      <c r="B69" s="193"/>
    </row>
    <row r="70" spans="1:2" ht="150.19999999999999" customHeight="1">
      <c r="A70" s="196"/>
      <c r="B70" s="193"/>
    </row>
    <row r="71" spans="1:2" ht="90" customHeight="1">
      <c r="A71" s="196"/>
      <c r="B71" s="193"/>
    </row>
    <row r="72" spans="1:2" ht="90" customHeight="1">
      <c r="A72" s="196"/>
      <c r="B72" s="193"/>
    </row>
    <row r="73" spans="1:2" ht="150.19999999999999" customHeight="1">
      <c r="A73" s="196"/>
      <c r="B73" s="193"/>
    </row>
    <row r="74" spans="1:2" ht="150.19999999999999" customHeight="1">
      <c r="A74" s="196"/>
      <c r="B74" s="193"/>
    </row>
    <row r="75" spans="1:2" ht="120" customHeight="1">
      <c r="A75" s="196"/>
      <c r="B75" s="193"/>
    </row>
    <row r="76" spans="1:2" ht="120" customHeight="1">
      <c r="A76" s="196"/>
      <c r="B76" s="193"/>
    </row>
    <row r="77" spans="1:2" ht="75" customHeight="1">
      <c r="A77" s="196"/>
      <c r="B77" s="193"/>
    </row>
    <row r="78" spans="1:2" ht="75" customHeight="1">
      <c r="A78" s="196"/>
      <c r="B78" s="193"/>
    </row>
    <row r="80" spans="1:2" ht="150.19999999999999" customHeight="1">
      <c r="A80" s="196"/>
      <c r="B80" s="193"/>
    </row>
    <row r="81" spans="1:2" ht="165" customHeight="1">
      <c r="A81" s="196"/>
      <c r="B81" s="193"/>
    </row>
    <row r="82" spans="1:2" ht="150.19999999999999" customHeight="1">
      <c r="A82" s="196"/>
      <c r="B82" s="193"/>
    </row>
    <row r="83" spans="1:2" ht="120" customHeight="1">
      <c r="A83" s="196"/>
      <c r="B83" s="193"/>
    </row>
    <row r="84" spans="1:2" ht="120" customHeight="1">
      <c r="A84" s="196"/>
      <c r="B84" s="193"/>
    </row>
    <row r="85" spans="1:2" ht="120" customHeight="1">
      <c r="A85" s="196"/>
      <c r="B85" s="193"/>
    </row>
    <row r="86" spans="1:2" ht="135.19999999999999" customHeight="1">
      <c r="A86" s="196"/>
      <c r="B86" s="193"/>
    </row>
    <row r="87" spans="1:2" ht="105" customHeight="1">
      <c r="A87" s="196"/>
      <c r="B87" s="193"/>
    </row>
    <row r="88" spans="1:2" ht="105" customHeight="1">
      <c r="A88" s="196"/>
      <c r="B88" s="193"/>
    </row>
    <row r="89" spans="1:2" ht="105" customHeight="1">
      <c r="A89" s="196"/>
      <c r="B89" s="193"/>
    </row>
    <row r="90" spans="1:2" ht="60.2" customHeight="1">
      <c r="A90" s="196"/>
      <c r="B90" s="193"/>
    </row>
    <row r="91" spans="1:2" ht="150.19999999999999" customHeight="1">
      <c r="A91" s="196"/>
      <c r="B91" s="193"/>
    </row>
    <row r="93" spans="1:2" ht="150.19999999999999" customHeight="1">
      <c r="A93" s="196"/>
      <c r="B93" s="193"/>
    </row>
    <row r="94" spans="1:2" ht="150.19999999999999" customHeight="1">
      <c r="A94" s="196"/>
      <c r="B94" s="193"/>
    </row>
    <row r="95" spans="1:2" ht="120" customHeight="1">
      <c r="A95" s="196"/>
      <c r="B95" s="193"/>
    </row>
    <row r="96" spans="1:2" ht="45.2" customHeight="1">
      <c r="A96" s="196"/>
      <c r="B96" s="193"/>
    </row>
    <row r="97" spans="1:2" ht="75" customHeight="1">
      <c r="A97" s="196"/>
      <c r="B97" s="193"/>
    </row>
    <row r="98" spans="1:2" ht="90" customHeight="1">
      <c r="A98" s="196"/>
      <c r="B98" s="193"/>
    </row>
    <row r="99" spans="1:2" ht="105" customHeight="1">
      <c r="A99" s="196"/>
      <c r="B99" s="193"/>
    </row>
    <row r="100" spans="1:2" ht="90" customHeight="1">
      <c r="A100" s="196"/>
      <c r="B100" s="193"/>
    </row>
    <row r="101" spans="1:2" ht="45.2" customHeight="1">
      <c r="A101" s="196"/>
      <c r="B101" s="193"/>
    </row>
    <row r="103" spans="1:2" ht="120" customHeight="1">
      <c r="A103" s="196"/>
      <c r="B103" s="193"/>
    </row>
  </sheetData>
  <sheetProtection algorithmName="SHA-512" hashValue="1H/Ibw+aIFRbyMYZXqI7SB9ekzcT2hstuaTUlgm6J1C4Cy9qp4Q//yIE2jnp8XARy9UT+i7GqC1eYNtZAbAq+g==" saltValue="203RScQ3j5aSCmVSIGHKzg==" spinCount="100000" sheet="1" objects="1" scenarios="1"/>
  <mergeCells count="26">
    <mergeCell ref="B31:C31"/>
    <mergeCell ref="B11:C11"/>
    <mergeCell ref="B38:C38"/>
    <mergeCell ref="B39:C39"/>
    <mergeCell ref="B40:C40"/>
    <mergeCell ref="B12:C12"/>
    <mergeCell ref="B36:C36"/>
    <mergeCell ref="B19:C19"/>
    <mergeCell ref="B35:C35"/>
    <mergeCell ref="B13:E13"/>
    <mergeCell ref="B16:E16"/>
    <mergeCell ref="B37:E37"/>
    <mergeCell ref="B32:C32"/>
    <mergeCell ref="B33:C33"/>
    <mergeCell ref="B34:C34"/>
    <mergeCell ref="B6:E6"/>
    <mergeCell ref="B24:E24"/>
    <mergeCell ref="A1:E1"/>
    <mergeCell ref="A2:E2"/>
    <mergeCell ref="A3:E3"/>
    <mergeCell ref="A4:B4"/>
    <mergeCell ref="B5:C5"/>
    <mergeCell ref="B10:C10"/>
    <mergeCell ref="B20:C20"/>
    <mergeCell ref="B21:C21"/>
    <mergeCell ref="B23:C23"/>
  </mergeCells>
  <pageMargins left="0.7" right="0.7" top="0.5" bottom="0.5" header="0.3" footer="0.3"/>
  <pageSetup scale="4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05CF-C0B3-47C0-B86E-2051DCA4CB6C}">
  <sheetPr>
    <tabColor theme="9"/>
    <pageSetUpPr fitToPage="1"/>
  </sheetPr>
  <dimension ref="A1:K53"/>
  <sheetViews>
    <sheetView zoomScaleNormal="100" workbookViewId="0">
      <selection activeCell="G7" sqref="G7"/>
    </sheetView>
  </sheetViews>
  <sheetFormatPr defaultColWidth="9.140625" defaultRowHeight="15.6"/>
  <cols>
    <col min="1" max="1" width="7.7109375" style="218" customWidth="1"/>
    <col min="2" max="2" width="10.85546875" style="194" bestFit="1" customWidth="1"/>
    <col min="3" max="3" width="37.140625" style="194" customWidth="1"/>
    <col min="4" max="4" width="55.7109375" style="194" customWidth="1"/>
    <col min="5" max="5" width="55.7109375" style="193" customWidth="1"/>
    <col min="6" max="16384" width="9.140625" style="193"/>
  </cols>
  <sheetData>
    <row r="1" spans="1:11" ht="20.100000000000001" customHeight="1">
      <c r="A1" s="252" t="s">
        <v>121</v>
      </c>
      <c r="B1" s="252"/>
      <c r="C1" s="252"/>
      <c r="D1" s="252"/>
      <c r="E1" s="252"/>
    </row>
    <row r="2" spans="1:11" ht="20.100000000000001" customHeight="1">
      <c r="A2" s="276"/>
      <c r="B2" s="276"/>
      <c r="C2" s="276"/>
      <c r="D2" s="276"/>
      <c r="E2" s="276"/>
    </row>
    <row r="3" spans="1:11" ht="24.95" customHeight="1">
      <c r="A3" s="254" t="s">
        <v>213</v>
      </c>
      <c r="B3" s="254"/>
      <c r="C3" s="254"/>
      <c r="D3" s="254"/>
      <c r="E3" s="254"/>
    </row>
    <row r="4" spans="1:11" ht="15" customHeight="1">
      <c r="A4" s="277" t="s">
        <v>123</v>
      </c>
      <c r="B4" s="277"/>
      <c r="C4" s="277"/>
      <c r="D4" s="226"/>
    </row>
    <row r="5" spans="1:11" ht="45.2" customHeight="1">
      <c r="A5" s="225" t="s">
        <v>124</v>
      </c>
      <c r="B5" s="275" t="s">
        <v>125</v>
      </c>
      <c r="C5" s="275"/>
      <c r="D5" s="224" t="s">
        <v>126</v>
      </c>
      <c r="E5" s="224" t="s">
        <v>127</v>
      </c>
    </row>
    <row r="6" spans="1:11" ht="45.2" customHeight="1">
      <c r="A6" s="220">
        <v>601</v>
      </c>
      <c r="B6" s="269" t="s">
        <v>29</v>
      </c>
      <c r="C6" s="269"/>
      <c r="D6" s="209" t="s">
        <v>214</v>
      </c>
      <c r="E6" s="209" t="s">
        <v>215</v>
      </c>
      <c r="G6" s="270"/>
      <c r="H6" s="270"/>
      <c r="I6" s="270"/>
      <c r="J6" s="270"/>
      <c r="K6" s="270"/>
    </row>
    <row r="7" spans="1:11" ht="45.2" customHeight="1">
      <c r="A7" s="220">
        <v>602</v>
      </c>
      <c r="B7" s="268" t="s">
        <v>8</v>
      </c>
      <c r="C7" s="269"/>
      <c r="D7" s="209" t="s">
        <v>216</v>
      </c>
      <c r="E7" s="209" t="s">
        <v>217</v>
      </c>
    </row>
    <row r="8" spans="1:11" ht="45.2" customHeight="1">
      <c r="A8" s="220">
        <v>603</v>
      </c>
      <c r="B8" s="268" t="s">
        <v>30</v>
      </c>
      <c r="C8" s="269"/>
      <c r="D8" s="209" t="s">
        <v>218</v>
      </c>
      <c r="E8" s="209" t="s">
        <v>219</v>
      </c>
    </row>
    <row r="9" spans="1:11" ht="45.2" customHeight="1">
      <c r="A9" s="220">
        <v>604</v>
      </c>
      <c r="B9" s="268" t="s">
        <v>31</v>
      </c>
      <c r="C9" s="269"/>
      <c r="D9" s="209" t="s">
        <v>220</v>
      </c>
      <c r="E9" s="209" t="s">
        <v>141</v>
      </c>
    </row>
    <row r="10" spans="1:11" ht="45.2" customHeight="1">
      <c r="A10" s="220">
        <v>605</v>
      </c>
      <c r="B10" s="269" t="s">
        <v>142</v>
      </c>
      <c r="C10" s="269"/>
      <c r="D10" s="209" t="s">
        <v>221</v>
      </c>
      <c r="E10" s="209" t="s">
        <v>222</v>
      </c>
    </row>
    <row r="11" spans="1:11" ht="45.2" customHeight="1">
      <c r="A11" s="220">
        <v>606</v>
      </c>
      <c r="B11" s="269" t="s">
        <v>33</v>
      </c>
      <c r="C11" s="269"/>
      <c r="D11" s="209" t="s">
        <v>223</v>
      </c>
      <c r="E11" s="209" t="s">
        <v>224</v>
      </c>
    </row>
    <row r="12" spans="1:11" ht="45.2" customHeight="1">
      <c r="A12" s="220">
        <v>607</v>
      </c>
      <c r="B12" s="269" t="s">
        <v>34</v>
      </c>
      <c r="C12" s="269"/>
      <c r="D12" s="209" t="s">
        <v>225</v>
      </c>
      <c r="E12" s="209" t="s">
        <v>226</v>
      </c>
    </row>
    <row r="13" spans="1:11" ht="45.2" customHeight="1">
      <c r="A13" s="221">
        <v>608</v>
      </c>
      <c r="B13" s="271" t="s">
        <v>145</v>
      </c>
      <c r="C13" s="271"/>
      <c r="D13" s="271"/>
      <c r="E13" s="271"/>
    </row>
    <row r="14" spans="1:11" ht="45.2" customHeight="1">
      <c r="A14" s="222"/>
      <c r="B14" s="223">
        <v>608.1</v>
      </c>
      <c r="C14" s="219" t="s">
        <v>0</v>
      </c>
      <c r="D14" s="209" t="s">
        <v>227</v>
      </c>
      <c r="E14" s="209" t="s">
        <v>147</v>
      </c>
    </row>
    <row r="15" spans="1:11" ht="45.2" customHeight="1">
      <c r="A15" s="222"/>
      <c r="B15" s="223">
        <v>608.20000000000005</v>
      </c>
      <c r="C15" s="219" t="s">
        <v>100</v>
      </c>
      <c r="D15" s="209" t="s">
        <v>228</v>
      </c>
      <c r="E15" s="209" t="s">
        <v>149</v>
      </c>
    </row>
    <row r="16" spans="1:11" ht="45.2" customHeight="1">
      <c r="A16" s="220">
        <v>609</v>
      </c>
      <c r="B16" s="269" t="s">
        <v>37</v>
      </c>
      <c r="C16" s="269"/>
      <c r="D16" s="209" t="s">
        <v>229</v>
      </c>
      <c r="E16" s="209" t="s">
        <v>230</v>
      </c>
    </row>
    <row r="17" spans="1:5" ht="45.2" customHeight="1">
      <c r="A17" s="221">
        <v>610</v>
      </c>
      <c r="B17" s="272" t="s">
        <v>150</v>
      </c>
      <c r="C17" s="271"/>
      <c r="D17" s="271"/>
      <c r="E17" s="271"/>
    </row>
    <row r="18" spans="1:5" ht="45.2" customHeight="1">
      <c r="A18" s="222"/>
      <c r="B18" s="223">
        <v>610.1</v>
      </c>
      <c r="C18" s="219" t="s">
        <v>0</v>
      </c>
      <c r="D18" s="209" t="s">
        <v>231</v>
      </c>
      <c r="E18" s="209" t="s">
        <v>152</v>
      </c>
    </row>
    <row r="19" spans="1:5" ht="45.2" customHeight="1">
      <c r="A19" s="222"/>
      <c r="B19" s="223">
        <v>610.20000000000005</v>
      </c>
      <c r="C19" s="219" t="s">
        <v>100</v>
      </c>
      <c r="D19" s="209" t="s">
        <v>232</v>
      </c>
      <c r="E19" s="209" t="s">
        <v>154</v>
      </c>
    </row>
    <row r="20" spans="1:5" ht="45.2" customHeight="1">
      <c r="A20" s="220">
        <v>611</v>
      </c>
      <c r="B20" s="268" t="s">
        <v>40</v>
      </c>
      <c r="C20" s="269"/>
      <c r="D20" s="209" t="s">
        <v>233</v>
      </c>
      <c r="E20" s="209" t="s">
        <v>234</v>
      </c>
    </row>
    <row r="21" spans="1:5" ht="45.2" customHeight="1">
      <c r="A21" s="220">
        <v>612</v>
      </c>
      <c r="B21" s="268" t="s">
        <v>9</v>
      </c>
      <c r="C21" s="269"/>
      <c r="D21" s="209" t="s">
        <v>235</v>
      </c>
      <c r="E21" s="209" t="s">
        <v>236</v>
      </c>
    </row>
    <row r="22" spans="1:5" ht="45.2" customHeight="1">
      <c r="A22" s="220">
        <v>613</v>
      </c>
      <c r="B22" s="269" t="s">
        <v>10</v>
      </c>
      <c r="C22" s="269"/>
      <c r="D22" s="209" t="s">
        <v>237</v>
      </c>
      <c r="E22" s="209" t="s">
        <v>238</v>
      </c>
    </row>
    <row r="23" spans="1:5" ht="45.2" customHeight="1">
      <c r="A23" s="221">
        <v>615</v>
      </c>
      <c r="B23" s="271" t="s">
        <v>239</v>
      </c>
      <c r="C23" s="271"/>
      <c r="D23" s="271"/>
      <c r="E23" s="271"/>
    </row>
    <row r="24" spans="1:5" ht="45.2" customHeight="1">
      <c r="A24" s="222"/>
      <c r="B24" s="220">
        <v>615.1</v>
      </c>
      <c r="C24" s="219" t="s">
        <v>0</v>
      </c>
      <c r="D24" s="197" t="s">
        <v>240</v>
      </c>
      <c r="E24" s="197" t="s">
        <v>241</v>
      </c>
    </row>
    <row r="25" spans="1:5" ht="45.2" customHeight="1">
      <c r="A25" s="222"/>
      <c r="B25" s="220">
        <v>615.20000000000005</v>
      </c>
      <c r="C25" s="219" t="s">
        <v>242</v>
      </c>
      <c r="D25" s="197" t="s">
        <v>243</v>
      </c>
      <c r="E25" s="197" t="s">
        <v>244</v>
      </c>
    </row>
    <row r="26" spans="1:5" ht="45.2" customHeight="1">
      <c r="A26" s="220">
        <v>616</v>
      </c>
      <c r="B26" s="269" t="s">
        <v>43</v>
      </c>
      <c r="C26" s="269"/>
      <c r="D26" s="197" t="s">
        <v>245</v>
      </c>
      <c r="E26" s="197" t="s">
        <v>246</v>
      </c>
    </row>
    <row r="27" spans="1:5" ht="45.2" customHeight="1">
      <c r="A27" s="221">
        <v>617</v>
      </c>
      <c r="B27" s="271" t="s">
        <v>247</v>
      </c>
      <c r="C27" s="271"/>
      <c r="D27" s="271"/>
      <c r="E27" s="271"/>
    </row>
    <row r="28" spans="1:5" ht="45.2" customHeight="1">
      <c r="A28" s="222"/>
      <c r="B28" s="220">
        <v>617.1</v>
      </c>
      <c r="C28" s="219" t="s">
        <v>44</v>
      </c>
      <c r="D28" s="198" t="s">
        <v>248</v>
      </c>
      <c r="E28" s="198" t="s">
        <v>249</v>
      </c>
    </row>
    <row r="29" spans="1:5" ht="45.2" customHeight="1">
      <c r="A29" s="222"/>
      <c r="B29" s="220">
        <v>617.20000000000005</v>
      </c>
      <c r="C29" s="219" t="s">
        <v>45</v>
      </c>
      <c r="D29" s="197" t="s">
        <v>250</v>
      </c>
      <c r="E29" s="197" t="s">
        <v>251</v>
      </c>
    </row>
    <row r="30" spans="1:5" ht="45.2" customHeight="1">
      <c r="A30" s="222"/>
      <c r="B30" s="220">
        <v>617.29999999999995</v>
      </c>
      <c r="C30" s="219" t="s">
        <v>46</v>
      </c>
      <c r="D30" s="197" t="s">
        <v>252</v>
      </c>
      <c r="E30" s="197" t="s">
        <v>253</v>
      </c>
    </row>
    <row r="31" spans="1:5" ht="45.2" customHeight="1">
      <c r="A31" s="222"/>
      <c r="B31" s="220">
        <v>617.4</v>
      </c>
      <c r="C31" s="219" t="s">
        <v>47</v>
      </c>
      <c r="D31" s="197" t="s">
        <v>254</v>
      </c>
      <c r="E31" s="197" t="s">
        <v>255</v>
      </c>
    </row>
    <row r="32" spans="1:5" ht="45.2" customHeight="1">
      <c r="A32" s="221">
        <v>622</v>
      </c>
      <c r="B32" s="279" t="s">
        <v>256</v>
      </c>
      <c r="C32" s="280"/>
      <c r="D32" s="280"/>
      <c r="E32" s="281"/>
    </row>
    <row r="33" spans="1:5" ht="45.2" customHeight="1">
      <c r="A33" s="220"/>
      <c r="B33" s="220">
        <v>622.1</v>
      </c>
      <c r="C33" s="219" t="s">
        <v>48</v>
      </c>
      <c r="D33" s="197" t="s">
        <v>257</v>
      </c>
      <c r="E33" s="197" t="s">
        <v>258</v>
      </c>
    </row>
    <row r="34" spans="1:5" ht="45.2" customHeight="1">
      <c r="A34" s="220"/>
      <c r="B34" s="220">
        <v>622.20000000000005</v>
      </c>
      <c r="C34" s="219" t="s">
        <v>49</v>
      </c>
      <c r="D34" s="197" t="s">
        <v>259</v>
      </c>
      <c r="E34" s="197" t="s">
        <v>260</v>
      </c>
    </row>
    <row r="35" spans="1:5" ht="45.2" customHeight="1">
      <c r="A35" s="220">
        <v>623</v>
      </c>
      <c r="B35" s="269" t="s">
        <v>20</v>
      </c>
      <c r="C35" s="269"/>
      <c r="D35" s="197" t="s">
        <v>261</v>
      </c>
      <c r="E35" s="197" t="s">
        <v>262</v>
      </c>
    </row>
    <row r="36" spans="1:5" ht="45.2" customHeight="1">
      <c r="A36" s="220">
        <v>624</v>
      </c>
      <c r="B36" s="269" t="s">
        <v>21</v>
      </c>
      <c r="C36" s="269"/>
      <c r="D36" s="197" t="s">
        <v>263</v>
      </c>
      <c r="E36" s="197" t="s">
        <v>264</v>
      </c>
    </row>
    <row r="37" spans="1:5" ht="45.2" customHeight="1">
      <c r="A37" s="220">
        <v>625</v>
      </c>
      <c r="B37" s="269" t="s">
        <v>50</v>
      </c>
      <c r="C37" s="269"/>
      <c r="D37" s="197" t="s">
        <v>265</v>
      </c>
      <c r="E37" s="197" t="s">
        <v>266</v>
      </c>
    </row>
    <row r="38" spans="1:5" ht="45.2" customHeight="1">
      <c r="A38" s="220">
        <v>626</v>
      </c>
      <c r="B38" s="269" t="s">
        <v>267</v>
      </c>
      <c r="C38" s="269"/>
      <c r="D38" s="197" t="s">
        <v>268</v>
      </c>
      <c r="E38" s="197" t="s">
        <v>269</v>
      </c>
    </row>
    <row r="39" spans="1:5" ht="45.2" customHeight="1">
      <c r="A39" s="220">
        <v>627</v>
      </c>
      <c r="B39" s="269" t="s">
        <v>52</v>
      </c>
      <c r="C39" s="269"/>
      <c r="D39" s="197" t="s">
        <v>270</v>
      </c>
      <c r="E39" s="197" t="s">
        <v>271</v>
      </c>
    </row>
    <row r="40" spans="1:5" ht="45.2" customHeight="1">
      <c r="A40" s="220">
        <v>628</v>
      </c>
      <c r="B40" s="269" t="s">
        <v>53</v>
      </c>
      <c r="C40" s="269"/>
      <c r="D40" s="197" t="s">
        <v>272</v>
      </c>
      <c r="E40" s="197" t="s">
        <v>273</v>
      </c>
    </row>
    <row r="41" spans="1:5" ht="45.2" customHeight="1">
      <c r="A41" s="220">
        <v>629</v>
      </c>
      <c r="B41" s="269" t="s">
        <v>54</v>
      </c>
      <c r="C41" s="269"/>
      <c r="D41" s="197" t="s">
        <v>274</v>
      </c>
      <c r="E41" s="197" t="s">
        <v>275</v>
      </c>
    </row>
    <row r="42" spans="1:5" ht="45.2" customHeight="1">
      <c r="A42" s="220">
        <v>630</v>
      </c>
      <c r="B42" s="269" t="s">
        <v>22</v>
      </c>
      <c r="C42" s="269"/>
      <c r="D42" s="197" t="s">
        <v>276</v>
      </c>
      <c r="E42" s="197" t="s">
        <v>277</v>
      </c>
    </row>
    <row r="43" spans="1:5" ht="45.2" customHeight="1">
      <c r="A43" s="220">
        <v>631</v>
      </c>
      <c r="B43" s="269" t="s">
        <v>278</v>
      </c>
      <c r="C43" s="269"/>
      <c r="D43" s="197" t="s">
        <v>279</v>
      </c>
      <c r="E43" s="197"/>
    </row>
    <row r="44" spans="1:5" ht="45.2" customHeight="1">
      <c r="A44" s="220">
        <v>632</v>
      </c>
      <c r="B44" s="269" t="s">
        <v>280</v>
      </c>
      <c r="C44" s="269"/>
      <c r="D44" s="197" t="s">
        <v>281</v>
      </c>
      <c r="E44" s="197" t="s">
        <v>282</v>
      </c>
    </row>
    <row r="45" spans="1:5" ht="45.2" customHeight="1">
      <c r="A45" s="220">
        <v>633</v>
      </c>
      <c r="B45" s="269" t="s">
        <v>56</v>
      </c>
      <c r="C45" s="269"/>
      <c r="D45" s="197" t="s">
        <v>283</v>
      </c>
      <c r="E45" s="197" t="s">
        <v>284</v>
      </c>
    </row>
    <row r="46" spans="1:5" ht="45.2" customHeight="1">
      <c r="A46" s="220">
        <v>634</v>
      </c>
      <c r="B46" s="273" t="s">
        <v>285</v>
      </c>
      <c r="C46" s="274"/>
      <c r="D46" s="197" t="s">
        <v>286</v>
      </c>
      <c r="E46" s="197" t="s">
        <v>287</v>
      </c>
    </row>
    <row r="47" spans="1:5" ht="45.2" customHeight="1">
      <c r="A47" s="221"/>
      <c r="B47" s="278" t="s">
        <v>203</v>
      </c>
      <c r="C47" s="278"/>
      <c r="D47" s="278"/>
      <c r="E47" s="278"/>
    </row>
    <row r="48" spans="1:5" ht="45.2" customHeight="1">
      <c r="A48" s="220">
        <v>640</v>
      </c>
      <c r="B48" s="269" t="s">
        <v>94</v>
      </c>
      <c r="C48" s="269"/>
      <c r="D48" s="197" t="s">
        <v>288</v>
      </c>
      <c r="E48" s="197" t="s">
        <v>289</v>
      </c>
    </row>
    <row r="49" spans="1:5" ht="45.2" customHeight="1">
      <c r="A49" s="220">
        <v>641</v>
      </c>
      <c r="B49" s="273" t="s">
        <v>290</v>
      </c>
      <c r="C49" s="274"/>
      <c r="D49" s="197" t="s">
        <v>291</v>
      </c>
      <c r="E49" s="197" t="s">
        <v>292</v>
      </c>
    </row>
    <row r="50" spans="1:5" ht="45.2" customHeight="1">
      <c r="A50" s="220">
        <v>642</v>
      </c>
      <c r="B50" s="269" t="s">
        <v>293</v>
      </c>
      <c r="C50" s="269"/>
      <c r="D50" s="197" t="s">
        <v>294</v>
      </c>
      <c r="E50" s="197" t="s">
        <v>295</v>
      </c>
    </row>
    <row r="51" spans="1:5" ht="45.2" customHeight="1">
      <c r="A51" s="220">
        <v>643</v>
      </c>
      <c r="B51" s="269" t="s">
        <v>296</v>
      </c>
      <c r="C51" s="269"/>
      <c r="D51" s="197" t="s">
        <v>297</v>
      </c>
      <c r="E51" s="197" t="s">
        <v>298</v>
      </c>
    </row>
    <row r="52" spans="1:5" ht="45.2" customHeight="1">
      <c r="A52" s="220">
        <v>644</v>
      </c>
      <c r="B52" s="269" t="s">
        <v>299</v>
      </c>
      <c r="C52" s="269"/>
      <c r="D52" s="197" t="s">
        <v>300</v>
      </c>
      <c r="E52" s="197" t="s">
        <v>301</v>
      </c>
    </row>
    <row r="53" spans="1:5" ht="45.2" customHeight="1">
      <c r="A53" s="220">
        <v>645</v>
      </c>
      <c r="B53" s="269" t="s">
        <v>302</v>
      </c>
      <c r="C53" s="269"/>
      <c r="D53" s="197" t="s">
        <v>303</v>
      </c>
      <c r="E53" s="197" t="s">
        <v>304</v>
      </c>
    </row>
  </sheetData>
  <sheetProtection algorithmName="SHA-512" hashValue="D0rlm7LHtL+qQ6ddk37DPWdDcD4NIajhSu8cfDKlhakRQZVk6tcH/DbRgUCv0NvQHEhGIgNG1x6lU8pg/YLx5w==" saltValue="m/bCx1YWJnJT2mSwHK8KDw==" spinCount="100000" sheet="1" objects="1" scenarios="1"/>
  <mergeCells count="42">
    <mergeCell ref="B27:E27"/>
    <mergeCell ref="B43:C43"/>
    <mergeCell ref="B44:C44"/>
    <mergeCell ref="B41:C41"/>
    <mergeCell ref="B42:C42"/>
    <mergeCell ref="B35:C35"/>
    <mergeCell ref="B36:C36"/>
    <mergeCell ref="B37:C37"/>
    <mergeCell ref="B53:C53"/>
    <mergeCell ref="B52:C52"/>
    <mergeCell ref="B51:C51"/>
    <mergeCell ref="B50:C50"/>
    <mergeCell ref="B48:C48"/>
    <mergeCell ref="B46:C46"/>
    <mergeCell ref="B49:C49"/>
    <mergeCell ref="A1:E1"/>
    <mergeCell ref="A3:E3"/>
    <mergeCell ref="B5:C5"/>
    <mergeCell ref="A2:E2"/>
    <mergeCell ref="A4:C4"/>
    <mergeCell ref="B20:C20"/>
    <mergeCell ref="B21:C21"/>
    <mergeCell ref="B22:C22"/>
    <mergeCell ref="B38:C38"/>
    <mergeCell ref="B39:C39"/>
    <mergeCell ref="B40:C40"/>
    <mergeCell ref="B45:C45"/>
    <mergeCell ref="B47:E47"/>
    <mergeCell ref="B32:E32"/>
    <mergeCell ref="B7:C7"/>
    <mergeCell ref="B8:C8"/>
    <mergeCell ref="B26:C26"/>
    <mergeCell ref="G6:K6"/>
    <mergeCell ref="B13:E13"/>
    <mergeCell ref="B17:E17"/>
    <mergeCell ref="B9:C9"/>
    <mergeCell ref="B10:C10"/>
    <mergeCell ref="B11:C11"/>
    <mergeCell ref="B12:C12"/>
    <mergeCell ref="B16:C16"/>
    <mergeCell ref="B6:C6"/>
    <mergeCell ref="B23:E23"/>
  </mergeCells>
  <pageMargins left="0.7" right="0.7" top="0.5" bottom="0.25" header="0.3" footer="0.3"/>
  <pageSetup scale="40" fitToHeight="0" orientation="portrait" r:id="rId1"/>
  <rowBreaks count="1" manualBreakCount="1">
    <brk id="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C78735AD1C1048B678D650CC392859" ma:contentTypeVersion="14" ma:contentTypeDescription="Create a new document." ma:contentTypeScope="" ma:versionID="fb0b62a1d37de283add0e76ae8841be7">
  <xsd:schema xmlns:xsd="http://www.w3.org/2001/XMLSchema" xmlns:xs="http://www.w3.org/2001/XMLSchema" xmlns:p="http://schemas.microsoft.com/office/2006/metadata/properties" xmlns:ns2="60e41113-c5f3-45b9-b423-c3a3fe8df544" xmlns:ns3="bd4136c0-7c27-4378-bc59-5e31d22b10cd" targetNamespace="http://schemas.microsoft.com/office/2006/metadata/properties" ma:root="true" ma:fieldsID="e250022dfce829fcadfb3a86dbb0000e" ns2:_="" ns3:_="">
    <xsd:import namespace="60e41113-c5f3-45b9-b423-c3a3fe8df544"/>
    <xsd:import namespace="bd4136c0-7c27-4378-bc59-5e31d22b10c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41113-c5f3-45b9-b423-c3a3fe8df54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136c0-7c27-4378-bc59-5e31d22b10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05a90d4-3c00-48eb-b141-e60fe74fbe50}" ma:internalName="TaxCatchAll" ma:showField="CatchAllData" ma:web="bd4136c0-7c27-4378-bc59-5e31d22b10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4136c0-7c27-4378-bc59-5e31d22b10cd" xsi:nil="true"/>
    <lcf76f155ced4ddcb4097134ff3c332f xmlns="60e41113-c5f3-45b9-b423-c3a3fe8df5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CAC89D-79EA-4F51-9730-7EFA25023C10}"/>
</file>

<file path=customXml/itemProps2.xml><?xml version="1.0" encoding="utf-8"?>
<ds:datastoreItem xmlns:ds="http://schemas.openxmlformats.org/officeDocument/2006/customXml" ds:itemID="{F0E693D3-F71C-4032-9A56-5A39BB37065E}"/>
</file>

<file path=customXml/itemProps3.xml><?xml version="1.0" encoding="utf-8"?>
<ds:datastoreItem xmlns:ds="http://schemas.openxmlformats.org/officeDocument/2006/customXml" ds:itemID="{C111927F-E490-43D4-8C87-9C4597724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Connecticut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cmorriss</dc:creator>
  <cp:keywords/>
  <dc:description/>
  <cp:lastModifiedBy>O'Brien, Krista</cp:lastModifiedBy>
  <cp:revision/>
  <dcterms:created xsi:type="dcterms:W3CDTF">2002-10-21T15:56:13Z</dcterms:created>
  <dcterms:modified xsi:type="dcterms:W3CDTF">2026-03-20T18:57:56Z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0x010100BCC78735AD1C1048B678D650CC392859</vt:lpwstr>
  </property>
  <property fmtid="{D5CDD505-2E9C-101B-9397-08002B2CF9AE}" pid="4" name="Order">
    <vt:r8>5800</vt:r8>
  </property>
  <property fmtid="{D5CDD505-2E9C-101B-9397-08002B2CF9AE}" pid="5" name="MediaServiceImageTags">
    <vt:lpwstr/>
  </property>
</Properties>
</file>